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Loading Calcs\FlowLinkEditedFiles\"/>
    </mc:Choice>
  </mc:AlternateContent>
  <bookViews>
    <workbookView xWindow="120" yWindow="96" windowWidth="23892" windowHeight="14532"/>
  </bookViews>
  <sheets>
    <sheet name="LoadCalc" sheetId="1" r:id="rId1"/>
  </sheets>
  <definedNames>
    <definedName name="_xlnm._FilterDatabase" localSheetId="0" hidden="1">LoadCalc!$B$1:$B$483</definedName>
  </definedNames>
  <calcPr calcId="152511"/>
</workbook>
</file>

<file path=xl/calcChain.xml><?xml version="1.0" encoding="utf-8"?>
<calcChain xmlns="http://schemas.openxmlformats.org/spreadsheetml/2006/main">
  <c r="E445" i="1" l="1"/>
  <c r="D445" i="1"/>
  <c r="D484" i="1"/>
  <c r="E484" i="1"/>
  <c r="H469" i="1" l="1"/>
  <c r="K469" i="1" s="1"/>
  <c r="G469" i="1"/>
  <c r="J469" i="1" s="1"/>
  <c r="J455" i="1"/>
  <c r="H455" i="1"/>
  <c r="K455" i="1" s="1"/>
  <c r="I455" i="1"/>
  <c r="L455" i="1" s="1"/>
  <c r="L484" i="1" s="1"/>
  <c r="G455" i="1"/>
  <c r="K388" i="1"/>
  <c r="G388" i="1"/>
  <c r="J388" i="1" s="1"/>
  <c r="I388" i="1"/>
  <c r="L388" i="1" s="1"/>
  <c r="H388" i="1"/>
  <c r="I386" i="1"/>
  <c r="L386" i="1" s="1"/>
  <c r="L403" i="1" s="1"/>
  <c r="H386" i="1"/>
  <c r="K386" i="1" s="1"/>
  <c r="G386" i="1"/>
  <c r="J386" i="1" s="1"/>
  <c r="H350" i="1"/>
  <c r="K350" i="1" s="1"/>
  <c r="H349" i="1"/>
  <c r="K349" i="1" s="1"/>
  <c r="H348" i="1"/>
  <c r="K348" i="1" s="1"/>
  <c r="G350" i="1"/>
  <c r="J350" i="1" s="1"/>
  <c r="G349" i="1"/>
  <c r="J349" i="1" s="1"/>
  <c r="G348" i="1"/>
  <c r="J348" i="1" s="1"/>
  <c r="K304" i="1"/>
  <c r="I304" i="1"/>
  <c r="L304" i="1" s="1"/>
  <c r="L321" i="1" s="1"/>
  <c r="H304" i="1"/>
  <c r="G304" i="1"/>
  <c r="J304" i="1" s="1"/>
  <c r="J321" i="1" s="1"/>
  <c r="I186" i="1"/>
  <c r="L186" i="1" s="1"/>
  <c r="L203" i="1" s="1"/>
  <c r="H186" i="1"/>
  <c r="K186" i="1" s="1"/>
  <c r="K203" i="1" s="1"/>
  <c r="G186" i="1"/>
  <c r="J186" i="1" s="1"/>
  <c r="J203" i="1" s="1"/>
  <c r="H139" i="1"/>
  <c r="K139" i="1" s="1"/>
  <c r="K168" i="1" s="1"/>
  <c r="I139" i="1"/>
  <c r="L139" i="1" s="1"/>
  <c r="L168" i="1" s="1"/>
  <c r="G139" i="1"/>
  <c r="J139" i="1" s="1"/>
  <c r="J168" i="1" s="1"/>
  <c r="F484" i="1"/>
  <c r="L445" i="1"/>
  <c r="K445" i="1"/>
  <c r="J445" i="1"/>
  <c r="F445" i="1"/>
  <c r="F403" i="1"/>
  <c r="D403" i="1"/>
  <c r="E403" i="1" s="1"/>
  <c r="L367" i="1"/>
  <c r="F367" i="1"/>
  <c r="D367" i="1"/>
  <c r="E367" i="1" s="1"/>
  <c r="K321" i="1"/>
  <c r="F321" i="1"/>
  <c r="D321" i="1"/>
  <c r="E321" i="1" s="1"/>
  <c r="L286" i="1"/>
  <c r="K286" i="1"/>
  <c r="J286" i="1"/>
  <c r="D286" i="1"/>
  <c r="E286" i="1" s="1"/>
  <c r="F286" i="1"/>
  <c r="L244" i="1"/>
  <c r="K244" i="1"/>
  <c r="J244" i="1"/>
  <c r="F244" i="1"/>
  <c r="D244" i="1"/>
  <c r="E244" i="1" s="1"/>
  <c r="F203" i="1"/>
  <c r="D203" i="1"/>
  <c r="E203" i="1" s="1"/>
  <c r="F168" i="1"/>
  <c r="D168" i="1"/>
  <c r="E168" i="1" s="1"/>
  <c r="K131" i="1"/>
  <c r="J131" i="1"/>
  <c r="L131" i="1"/>
  <c r="F131" i="1"/>
  <c r="D131" i="1"/>
  <c r="L86" i="1"/>
  <c r="K86" i="1"/>
  <c r="J86" i="1"/>
  <c r="F86" i="1"/>
  <c r="D86" i="1"/>
  <c r="E86" i="1" s="1"/>
  <c r="D42" i="1"/>
  <c r="E42" i="1" s="1"/>
  <c r="H27" i="1"/>
  <c r="K27" i="1" s="1"/>
  <c r="K42" i="1" s="1"/>
  <c r="I27" i="1"/>
  <c r="L27" i="1" s="1"/>
  <c r="L42" i="1" s="1"/>
  <c r="G27" i="1"/>
  <c r="J27" i="1" s="1"/>
  <c r="J42" i="1" s="1"/>
  <c r="F42" i="1"/>
  <c r="K403" i="1" l="1"/>
  <c r="E450" i="1"/>
  <c r="E454" i="1"/>
  <c r="E458" i="1"/>
  <c r="E462" i="1"/>
  <c r="E466" i="1"/>
  <c r="E470" i="1"/>
  <c r="E474" i="1"/>
  <c r="E478" i="1"/>
  <c r="E482" i="1"/>
  <c r="E447" i="1"/>
  <c r="E451" i="1"/>
  <c r="E455" i="1"/>
  <c r="E459" i="1"/>
  <c r="E463" i="1"/>
  <c r="E467" i="1"/>
  <c r="E471" i="1"/>
  <c r="E475" i="1"/>
  <c r="E479" i="1"/>
  <c r="E483" i="1"/>
  <c r="E448" i="1"/>
  <c r="E452" i="1"/>
  <c r="E456" i="1"/>
  <c r="E460" i="1"/>
  <c r="E464" i="1"/>
  <c r="E468" i="1"/>
  <c r="E472" i="1"/>
  <c r="E476" i="1"/>
  <c r="E480" i="1"/>
  <c r="E446" i="1"/>
  <c r="E449" i="1"/>
  <c r="E453" i="1"/>
  <c r="E457" i="1"/>
  <c r="E461" i="1"/>
  <c r="E465" i="1"/>
  <c r="E469" i="1"/>
  <c r="E473" i="1"/>
  <c r="E477" i="1"/>
  <c r="E481" i="1"/>
  <c r="E407" i="1"/>
  <c r="E411" i="1"/>
  <c r="E415" i="1"/>
  <c r="E419" i="1"/>
  <c r="E424" i="1"/>
  <c r="E428" i="1"/>
  <c r="E432" i="1"/>
  <c r="E436" i="1"/>
  <c r="E440" i="1"/>
  <c r="E444" i="1"/>
  <c r="E408" i="1"/>
  <c r="E412" i="1"/>
  <c r="E416" i="1"/>
  <c r="E420" i="1"/>
  <c r="E425" i="1"/>
  <c r="E429" i="1"/>
  <c r="E433" i="1"/>
  <c r="E437" i="1"/>
  <c r="E441" i="1"/>
  <c r="E421" i="1"/>
  <c r="E405" i="1"/>
  <c r="E409" i="1"/>
  <c r="E413" i="1"/>
  <c r="E417" i="1"/>
  <c r="E422" i="1"/>
  <c r="E426" i="1"/>
  <c r="E430" i="1"/>
  <c r="E434" i="1"/>
  <c r="E438" i="1"/>
  <c r="E442" i="1"/>
  <c r="E404" i="1"/>
  <c r="E406" i="1"/>
  <c r="E410" i="1"/>
  <c r="E414" i="1"/>
  <c r="E418" i="1"/>
  <c r="E423" i="1"/>
  <c r="E427" i="1"/>
  <c r="E431" i="1"/>
  <c r="E435" i="1"/>
  <c r="E439" i="1"/>
  <c r="E443" i="1"/>
  <c r="E371" i="1"/>
  <c r="E375" i="1"/>
  <c r="E379" i="1"/>
  <c r="E383" i="1"/>
  <c r="E387" i="1"/>
  <c r="E391" i="1"/>
  <c r="E395" i="1"/>
  <c r="E399" i="1"/>
  <c r="E368" i="1"/>
  <c r="E372" i="1"/>
  <c r="E376" i="1"/>
  <c r="E380" i="1"/>
  <c r="E384" i="1"/>
  <c r="E388" i="1"/>
  <c r="E392" i="1"/>
  <c r="E396" i="1"/>
  <c r="E400" i="1"/>
  <c r="E369" i="1"/>
  <c r="E373" i="1"/>
  <c r="E377" i="1"/>
  <c r="E381" i="1"/>
  <c r="E385" i="1"/>
  <c r="E389" i="1"/>
  <c r="E393" i="1"/>
  <c r="E397" i="1"/>
  <c r="E401" i="1"/>
  <c r="E370" i="1"/>
  <c r="E374" i="1"/>
  <c r="E378" i="1"/>
  <c r="E382" i="1"/>
  <c r="E386" i="1"/>
  <c r="E390" i="1"/>
  <c r="E394" i="1"/>
  <c r="E398" i="1"/>
  <c r="E402" i="1"/>
  <c r="J403" i="1"/>
  <c r="E326" i="1"/>
  <c r="E330" i="1"/>
  <c r="E334" i="1"/>
  <c r="E338" i="1"/>
  <c r="E342" i="1"/>
  <c r="E346" i="1"/>
  <c r="E350" i="1"/>
  <c r="E354" i="1"/>
  <c r="E358" i="1"/>
  <c r="E362" i="1"/>
  <c r="E366" i="1"/>
  <c r="E323" i="1"/>
  <c r="E327" i="1"/>
  <c r="E331" i="1"/>
  <c r="E335" i="1"/>
  <c r="E339" i="1"/>
  <c r="E343" i="1"/>
  <c r="E347" i="1"/>
  <c r="E351" i="1"/>
  <c r="E355" i="1"/>
  <c r="E359" i="1"/>
  <c r="E363" i="1"/>
  <c r="E322" i="1"/>
  <c r="E324" i="1"/>
  <c r="E328" i="1"/>
  <c r="E332" i="1"/>
  <c r="E336" i="1"/>
  <c r="E340" i="1"/>
  <c r="E344" i="1"/>
  <c r="E348" i="1"/>
  <c r="E352" i="1"/>
  <c r="E356" i="1"/>
  <c r="E360" i="1"/>
  <c r="E364" i="1"/>
  <c r="E325" i="1"/>
  <c r="E329" i="1"/>
  <c r="E333" i="1"/>
  <c r="E337" i="1"/>
  <c r="E341" i="1"/>
  <c r="E345" i="1"/>
  <c r="E349" i="1"/>
  <c r="E353" i="1"/>
  <c r="E357" i="1"/>
  <c r="E361" i="1"/>
  <c r="E365" i="1"/>
  <c r="E288" i="1"/>
  <c r="E292" i="1"/>
  <c r="E296" i="1"/>
  <c r="E300" i="1"/>
  <c r="E304" i="1"/>
  <c r="E308" i="1"/>
  <c r="E312" i="1"/>
  <c r="E316" i="1"/>
  <c r="E320" i="1"/>
  <c r="E289" i="1"/>
  <c r="E293" i="1"/>
  <c r="E297" i="1"/>
  <c r="E301" i="1"/>
  <c r="E305" i="1"/>
  <c r="E309" i="1"/>
  <c r="E313" i="1"/>
  <c r="E317" i="1"/>
  <c r="E287" i="1"/>
  <c r="E290" i="1"/>
  <c r="E294" i="1"/>
  <c r="E298" i="1"/>
  <c r="E302" i="1"/>
  <c r="E306" i="1"/>
  <c r="E310" i="1"/>
  <c r="E314" i="1"/>
  <c r="E318" i="1"/>
  <c r="E291" i="1"/>
  <c r="E295" i="1"/>
  <c r="E299" i="1"/>
  <c r="E303" i="1"/>
  <c r="E307" i="1"/>
  <c r="E311" i="1"/>
  <c r="E315" i="1"/>
  <c r="E319" i="1"/>
  <c r="E246" i="1"/>
  <c r="E250" i="1"/>
  <c r="E254" i="1"/>
  <c r="E258" i="1"/>
  <c r="E262" i="1"/>
  <c r="E266" i="1"/>
  <c r="E270" i="1"/>
  <c r="E274" i="1"/>
  <c r="E278" i="1"/>
  <c r="E282" i="1"/>
  <c r="E245" i="1"/>
  <c r="E247" i="1"/>
  <c r="E251" i="1"/>
  <c r="E255" i="1"/>
  <c r="E259" i="1"/>
  <c r="E263" i="1"/>
  <c r="E267" i="1"/>
  <c r="E271" i="1"/>
  <c r="E275" i="1"/>
  <c r="E279" i="1"/>
  <c r="E283" i="1"/>
  <c r="E248" i="1"/>
  <c r="E252" i="1"/>
  <c r="E256" i="1"/>
  <c r="E260" i="1"/>
  <c r="E264" i="1"/>
  <c r="E268" i="1"/>
  <c r="E272" i="1"/>
  <c r="E276" i="1"/>
  <c r="E280" i="1"/>
  <c r="E284" i="1"/>
  <c r="E249" i="1"/>
  <c r="E253" i="1"/>
  <c r="E257" i="1"/>
  <c r="E261" i="1"/>
  <c r="E265" i="1"/>
  <c r="E269" i="1"/>
  <c r="E273" i="1"/>
  <c r="E277" i="1"/>
  <c r="E281" i="1"/>
  <c r="E285" i="1"/>
  <c r="E208" i="1"/>
  <c r="E212" i="1"/>
  <c r="E216" i="1"/>
  <c r="E220" i="1"/>
  <c r="E224" i="1"/>
  <c r="E228" i="1"/>
  <c r="E232" i="1"/>
  <c r="E236" i="1"/>
  <c r="E240" i="1"/>
  <c r="E204" i="1"/>
  <c r="E205" i="1"/>
  <c r="E209" i="1"/>
  <c r="E213" i="1"/>
  <c r="E217" i="1"/>
  <c r="E221" i="1"/>
  <c r="E225" i="1"/>
  <c r="E229" i="1"/>
  <c r="E233" i="1"/>
  <c r="E237" i="1"/>
  <c r="E241" i="1"/>
  <c r="E206" i="1"/>
  <c r="E210" i="1"/>
  <c r="E214" i="1"/>
  <c r="E218" i="1"/>
  <c r="E222" i="1"/>
  <c r="E226" i="1"/>
  <c r="E230" i="1"/>
  <c r="E234" i="1"/>
  <c r="E238" i="1"/>
  <c r="E242" i="1"/>
  <c r="E207" i="1"/>
  <c r="E211" i="1"/>
  <c r="E215" i="1"/>
  <c r="E219" i="1"/>
  <c r="E223" i="1"/>
  <c r="E227" i="1"/>
  <c r="E231" i="1"/>
  <c r="E235" i="1"/>
  <c r="E239" i="1"/>
  <c r="E243" i="1"/>
  <c r="E170" i="1"/>
  <c r="E174" i="1"/>
  <c r="E178" i="1"/>
  <c r="E182" i="1"/>
  <c r="E186" i="1"/>
  <c r="E190" i="1"/>
  <c r="E194" i="1"/>
  <c r="E198" i="1"/>
  <c r="E202" i="1"/>
  <c r="E171" i="1"/>
  <c r="E175" i="1"/>
  <c r="E179" i="1"/>
  <c r="E183" i="1"/>
  <c r="E187" i="1"/>
  <c r="E191" i="1"/>
  <c r="E195" i="1"/>
  <c r="E199" i="1"/>
  <c r="E169" i="1"/>
  <c r="E172" i="1"/>
  <c r="E176" i="1"/>
  <c r="E180" i="1"/>
  <c r="E184" i="1"/>
  <c r="E188" i="1"/>
  <c r="E192" i="1"/>
  <c r="E196" i="1"/>
  <c r="E200" i="1"/>
  <c r="E173" i="1"/>
  <c r="E177" i="1"/>
  <c r="E181" i="1"/>
  <c r="E185" i="1"/>
  <c r="E189" i="1"/>
  <c r="E193" i="1"/>
  <c r="E197" i="1"/>
  <c r="E201" i="1"/>
  <c r="E136" i="1"/>
  <c r="E140" i="1"/>
  <c r="E144" i="1"/>
  <c r="E148" i="1"/>
  <c r="E152" i="1"/>
  <c r="E156" i="1"/>
  <c r="E160" i="1"/>
  <c r="E164" i="1"/>
  <c r="E132" i="1"/>
  <c r="E133" i="1"/>
  <c r="E137" i="1"/>
  <c r="E141" i="1"/>
  <c r="E145" i="1"/>
  <c r="E149" i="1"/>
  <c r="E153" i="1"/>
  <c r="E157" i="1"/>
  <c r="E161" i="1"/>
  <c r="E165" i="1"/>
  <c r="E134" i="1"/>
  <c r="E138" i="1"/>
  <c r="E142" i="1"/>
  <c r="E146" i="1"/>
  <c r="E150" i="1"/>
  <c r="E154" i="1"/>
  <c r="E158" i="1"/>
  <c r="E162" i="1"/>
  <c r="E166" i="1"/>
  <c r="E135" i="1"/>
  <c r="E139" i="1"/>
  <c r="E143" i="1"/>
  <c r="E147" i="1"/>
  <c r="E151" i="1"/>
  <c r="E155" i="1"/>
  <c r="E159" i="1"/>
  <c r="E163" i="1"/>
  <c r="E167" i="1"/>
  <c r="E131" i="1"/>
  <c r="E91" i="1"/>
  <c r="E95" i="1"/>
  <c r="E99" i="1"/>
  <c r="E103" i="1"/>
  <c r="E107" i="1"/>
  <c r="E111" i="1"/>
  <c r="E115" i="1"/>
  <c r="E119" i="1"/>
  <c r="E123" i="1"/>
  <c r="E127" i="1"/>
  <c r="E87" i="1"/>
  <c r="E130" i="1"/>
  <c r="E88" i="1"/>
  <c r="E92" i="1"/>
  <c r="E96" i="1"/>
  <c r="E100" i="1"/>
  <c r="E104" i="1"/>
  <c r="E108" i="1"/>
  <c r="E112" i="1"/>
  <c r="E116" i="1"/>
  <c r="E120" i="1"/>
  <c r="E124" i="1"/>
  <c r="E128" i="1"/>
  <c r="E89" i="1"/>
  <c r="E93" i="1"/>
  <c r="E97" i="1"/>
  <c r="E101" i="1"/>
  <c r="E105" i="1"/>
  <c r="E109" i="1"/>
  <c r="E113" i="1"/>
  <c r="E117" i="1"/>
  <c r="E121" i="1"/>
  <c r="E125" i="1"/>
  <c r="E129" i="1"/>
  <c r="E90" i="1"/>
  <c r="E94" i="1"/>
  <c r="E98" i="1"/>
  <c r="E102" i="1"/>
  <c r="E106" i="1"/>
  <c r="E110" i="1"/>
  <c r="E114" i="1"/>
  <c r="E118" i="1"/>
  <c r="E122" i="1"/>
  <c r="E126" i="1"/>
  <c r="E47" i="1"/>
  <c r="E51" i="1"/>
  <c r="E55" i="1"/>
  <c r="E59" i="1"/>
  <c r="E63" i="1"/>
  <c r="E67" i="1"/>
  <c r="E71" i="1"/>
  <c r="E75" i="1"/>
  <c r="E83" i="1"/>
  <c r="E44" i="1"/>
  <c r="E48" i="1"/>
  <c r="E52" i="1"/>
  <c r="E56" i="1"/>
  <c r="E60" i="1"/>
  <c r="E64" i="1"/>
  <c r="E68" i="1"/>
  <c r="E72" i="1"/>
  <c r="E76" i="1"/>
  <c r="E80" i="1"/>
  <c r="E84" i="1"/>
  <c r="E50" i="1"/>
  <c r="E58" i="1"/>
  <c r="E66" i="1"/>
  <c r="E78" i="1"/>
  <c r="E43" i="1"/>
  <c r="E45" i="1"/>
  <c r="E49" i="1"/>
  <c r="E53" i="1"/>
  <c r="E57" i="1"/>
  <c r="E61" i="1"/>
  <c r="E65" i="1"/>
  <c r="E69" i="1"/>
  <c r="E73" i="1"/>
  <c r="E77" i="1"/>
  <c r="E81" i="1"/>
  <c r="E85" i="1"/>
  <c r="E46" i="1"/>
  <c r="E54" i="1"/>
  <c r="E62" i="1"/>
  <c r="E70" i="1"/>
  <c r="E74" i="1"/>
  <c r="E82" i="1"/>
  <c r="E79" i="1"/>
  <c r="K367" i="1"/>
  <c r="E3" i="1"/>
  <c r="E7" i="1"/>
  <c r="E11" i="1"/>
  <c r="E15" i="1"/>
  <c r="E19" i="1"/>
  <c r="E23" i="1"/>
  <c r="E27" i="1"/>
  <c r="E31" i="1"/>
  <c r="E35" i="1"/>
  <c r="E39" i="1"/>
  <c r="E4" i="1"/>
  <c r="E8" i="1"/>
  <c r="E12" i="1"/>
  <c r="E16" i="1"/>
  <c r="E20" i="1"/>
  <c r="E24" i="1"/>
  <c r="E28" i="1"/>
  <c r="E32" i="1"/>
  <c r="E36" i="1"/>
  <c r="E40" i="1"/>
  <c r="E5" i="1"/>
  <c r="E9" i="1"/>
  <c r="E13" i="1"/>
  <c r="E17" i="1"/>
  <c r="E21" i="1"/>
  <c r="E25" i="1"/>
  <c r="E29" i="1"/>
  <c r="E33" i="1"/>
  <c r="E37" i="1"/>
  <c r="E41" i="1"/>
  <c r="E6" i="1"/>
  <c r="E10" i="1"/>
  <c r="E14" i="1"/>
  <c r="E18" i="1"/>
  <c r="E22" i="1"/>
  <c r="E26" i="1"/>
  <c r="E30" i="1"/>
  <c r="E34" i="1"/>
  <c r="E38" i="1"/>
  <c r="E2" i="1"/>
  <c r="J484" i="1"/>
  <c r="K484" i="1"/>
  <c r="J367" i="1"/>
</calcChain>
</file>

<file path=xl/sharedStrings.xml><?xml version="1.0" encoding="utf-8"?>
<sst xmlns="http://schemas.openxmlformats.org/spreadsheetml/2006/main" count="2016" uniqueCount="521">
  <si>
    <t>Sample ID</t>
  </si>
  <si>
    <t>Lab ID</t>
  </si>
  <si>
    <t>SumVol</t>
  </si>
  <si>
    <t>TP (µg/L)</t>
  </si>
  <si>
    <t>TDP (µg/L)</t>
  </si>
  <si>
    <t>TN (mg/L)</t>
  </si>
  <si>
    <t>TPLoad (µg)</t>
  </si>
  <si>
    <t>TDPLoad (µg)</t>
  </si>
  <si>
    <t>TN Load (mg)</t>
  </si>
  <si>
    <t>Flag</t>
  </si>
  <si>
    <t>Comment</t>
  </si>
  <si>
    <t>JBT01-04112017-1</t>
  </si>
  <si>
    <t>!</t>
  </si>
  <si>
    <t>TDP vial  cloudy</t>
  </si>
  <si>
    <t>JBT01-04182017-1</t>
  </si>
  <si>
    <t/>
  </si>
  <si>
    <t>JBT01-04182017-INT</t>
  </si>
  <si>
    <t>JBT01-04252017-1</t>
  </si>
  <si>
    <t>JBT01-05022017-1</t>
  </si>
  <si>
    <t>JBT01-05092017-1</t>
  </si>
  <si>
    <t>JBT01-05092017-2+3</t>
  </si>
  <si>
    <t>JBT01-05162017-1</t>
  </si>
  <si>
    <t>JBT01-05232017-1</t>
  </si>
  <si>
    <t>JBT01-05302017-1</t>
  </si>
  <si>
    <t>JBT01-06072017-1</t>
  </si>
  <si>
    <t>VAEL remark: TDP biased low</t>
  </si>
  <si>
    <t>JBT01-06132017-1</t>
  </si>
  <si>
    <t>JBT01-06222017-1</t>
  </si>
  <si>
    <t>JBT01-06272017-1</t>
  </si>
  <si>
    <t>JBT01-06272017-2</t>
  </si>
  <si>
    <t>JBT01-06272017-3</t>
  </si>
  <si>
    <t>JBT01-07052017-1</t>
  </si>
  <si>
    <t>JBT01-07052017-2+3</t>
  </si>
  <si>
    <t>JBT01-07112017-1+2</t>
  </si>
  <si>
    <t>JBT01-07182017-1+2</t>
  </si>
  <si>
    <t>JBT01-07262017-1</t>
  </si>
  <si>
    <t>Reversed TP and TDP result</t>
  </si>
  <si>
    <t>JBT01-08012017-1</t>
  </si>
  <si>
    <t>JBT01-08082017-1</t>
  </si>
  <si>
    <t>JBT01-08082017-INT</t>
  </si>
  <si>
    <t>JBT01-08222017-1</t>
  </si>
  <si>
    <t>JBT01-08292017-AVG</t>
  </si>
  <si>
    <t>JBT01-09052017-1</t>
  </si>
  <si>
    <t>JBT01-09122017-1</t>
  </si>
  <si>
    <t>JBT01-09192017-1</t>
  </si>
  <si>
    <t>JBT01-09262017-1</t>
  </si>
  <si>
    <t>JBT01-10032017-1</t>
  </si>
  <si>
    <t>JBT01-10102017-1</t>
  </si>
  <si>
    <t>TDP filtered at VAEL on 10/12/17</t>
  </si>
  <si>
    <t>JBT01-10102017-2</t>
  </si>
  <si>
    <t>JBT01-10102017-3+4</t>
  </si>
  <si>
    <t>JBT01-10242017-1</t>
  </si>
  <si>
    <t>JBT01-10242017-INT</t>
  </si>
  <si>
    <t>JBT01-11012017-3</t>
  </si>
  <si>
    <t>TDP sample invalid (diluted with distilled water)</t>
  </si>
  <si>
    <t>JBT01-11072017-3</t>
  </si>
  <si>
    <t>JBT01-11142017-1</t>
  </si>
  <si>
    <t>Carboy partially frozen--only liquid sampled</t>
  </si>
  <si>
    <t>JBT01-11202017-1</t>
  </si>
  <si>
    <t>Carboy frozen--processed in office</t>
  </si>
  <si>
    <t>JBT02-04112017-1</t>
  </si>
  <si>
    <t>JBT02-04182017-1</t>
  </si>
  <si>
    <t>JBT02-04252017-1</t>
  </si>
  <si>
    <t>JBT02-05022017-1</t>
  </si>
  <si>
    <t>JBT02-05092017-1</t>
  </si>
  <si>
    <t>JBT02-05092017-2</t>
  </si>
  <si>
    <t>JBT02-05092017-3</t>
  </si>
  <si>
    <t>JBT02-05162017-1</t>
  </si>
  <si>
    <t>JBT02-05232017-NS</t>
  </si>
  <si>
    <t>JBT02-05302017-1</t>
  </si>
  <si>
    <t>JBT02-06072017-1</t>
  </si>
  <si>
    <t>JBT02-06132017-1</t>
  </si>
  <si>
    <t>JBT02-06222017-1</t>
  </si>
  <si>
    <t>JBT02-06262017-1</t>
  </si>
  <si>
    <t>JBT02-06262017-2</t>
  </si>
  <si>
    <t>JBT02-06262017-3</t>
  </si>
  <si>
    <t>JBT02-06262017-4</t>
  </si>
  <si>
    <t>JBT02-06262017-NS</t>
  </si>
  <si>
    <t>JBT02-06302017-INT</t>
  </si>
  <si>
    <t>JBT02-07112017-1</t>
  </si>
  <si>
    <t>JBT02-07052017-1+2</t>
  </si>
  <si>
    <t>JBT02-07112017-2</t>
  </si>
  <si>
    <t>JBT02-07182017-1</t>
  </si>
  <si>
    <t>JBT02-07262017-1</t>
  </si>
  <si>
    <t>JBT02-08012017-1</t>
  </si>
  <si>
    <t>JBT02-08082017-1</t>
  </si>
  <si>
    <t>JBT02-08152017-1</t>
  </si>
  <si>
    <t>JBT02-08222017-1</t>
  </si>
  <si>
    <t>JBT02-08302017-1</t>
  </si>
  <si>
    <t>JBT02-09052017-1</t>
  </si>
  <si>
    <t>JBT02-09122017-1</t>
  </si>
  <si>
    <t>JBT02-09192017-1</t>
  </si>
  <si>
    <t>JBT02-09262017-1</t>
  </si>
  <si>
    <t>JBT02-10032017-1</t>
  </si>
  <si>
    <t>JBT02-10102017-1</t>
  </si>
  <si>
    <t>JBT02-10102017-2</t>
  </si>
  <si>
    <t>JBT02-10102017-3+4</t>
  </si>
  <si>
    <t>JBT02-10172017-1</t>
  </si>
  <si>
    <t>JBT02-10242017-1</t>
  </si>
  <si>
    <t>JBT02-11012017-3</t>
  </si>
  <si>
    <t>JBT02-11072017-3</t>
  </si>
  <si>
    <t>JBT02-11142017-1</t>
  </si>
  <si>
    <t>JBT02-11202017-1</t>
  </si>
  <si>
    <t>JBT04-04112017-1</t>
  </si>
  <si>
    <t>JBT04-04182017-1</t>
  </si>
  <si>
    <t>JBT04-04252017-1</t>
  </si>
  <si>
    <t>JBT04-05022017-1</t>
  </si>
  <si>
    <t>JBT04-05092017-1</t>
  </si>
  <si>
    <t>JBT04-05092017-2+3</t>
  </si>
  <si>
    <t>JBT04-05162017-1</t>
  </si>
  <si>
    <t>JBT04-05232017-1</t>
  </si>
  <si>
    <t>JBT04-05302017-1</t>
  </si>
  <si>
    <t>JBT04-06072017-1</t>
  </si>
  <si>
    <t>JBT04-06132017-1</t>
  </si>
  <si>
    <t>JBT04-06222017-1</t>
  </si>
  <si>
    <t>JBT04-06272017-1</t>
  </si>
  <si>
    <t>JBT04-06272017-2</t>
  </si>
  <si>
    <t>JBT04-06272017-3</t>
  </si>
  <si>
    <t>JBT04-06272017-4</t>
  </si>
  <si>
    <t>JBT04-07052017-1</t>
  </si>
  <si>
    <t>JBT04-07052017-2+3</t>
  </si>
  <si>
    <t>JBT04-07112017-1+2</t>
  </si>
  <si>
    <t>JBT04-07182017-1</t>
  </si>
  <si>
    <t>JBT04-07262017-1</t>
  </si>
  <si>
    <t>JBT04-07262017-INT</t>
  </si>
  <si>
    <t>JBT04-08012017-1</t>
  </si>
  <si>
    <t>JBT04-08012017-INT</t>
  </si>
  <si>
    <t>JBT04-08082017-1</t>
  </si>
  <si>
    <t>JBT04-08082017-INT</t>
  </si>
  <si>
    <t>JBT04-08152017-1</t>
  </si>
  <si>
    <t>JBT04-08222017-1</t>
  </si>
  <si>
    <t>JBT04-08302017-1</t>
  </si>
  <si>
    <t>JBT04-09052017-1</t>
  </si>
  <si>
    <t>JBT04-09122017-1+2</t>
  </si>
  <si>
    <t>0.5 L left in carboy 2</t>
  </si>
  <si>
    <t>JBT04-09192017-1</t>
  </si>
  <si>
    <t>JBT04-09262017-1</t>
  </si>
  <si>
    <t>JBT04-10032017-1</t>
  </si>
  <si>
    <t>JBT04-10102017-1</t>
  </si>
  <si>
    <t>JBT04-10102017-2</t>
  </si>
  <si>
    <t>JBT04-10102017-3+4</t>
  </si>
  <si>
    <t>JBT04-10172017-1</t>
  </si>
  <si>
    <t>JBT04-10242017-1</t>
  </si>
  <si>
    <t>JBT04-11012017-3</t>
  </si>
  <si>
    <t>JBT04-11072017-3</t>
  </si>
  <si>
    <t>JBT04-11142017-1</t>
  </si>
  <si>
    <t>JBT04-11202017-1</t>
  </si>
  <si>
    <t>JBT04-11202017-INT</t>
  </si>
  <si>
    <t>JBT05-05022017-1</t>
  </si>
  <si>
    <t>JBT05-05092017-1</t>
  </si>
  <si>
    <t>JBT05-05162017-1</t>
  </si>
  <si>
    <t>JBT05-05232017-1</t>
  </si>
  <si>
    <t>JBT05-05302017-1</t>
  </si>
  <si>
    <t>JBT05-06062017-1+2</t>
  </si>
  <si>
    <t>JBT05-06132017-1+3</t>
  </si>
  <si>
    <t>JBT05-06202017-AVG</t>
  </si>
  <si>
    <t>JBT05-06222017-1</t>
  </si>
  <si>
    <t>JBT05-06272017-1+2</t>
  </si>
  <si>
    <t>JBT05-06272017-3+4</t>
  </si>
  <si>
    <t>JBT05-06272017-NS</t>
  </si>
  <si>
    <t>JBT05-06302017-1</t>
  </si>
  <si>
    <t>JBT05-06302017-2</t>
  </si>
  <si>
    <t>JBT05-06302017-3</t>
  </si>
  <si>
    <t>JBT05-07052017-1</t>
  </si>
  <si>
    <t>JBT05-07112017-1+2</t>
  </si>
  <si>
    <t>JBT05-07182017-1</t>
  </si>
  <si>
    <t>JBT05-07262017-1</t>
  </si>
  <si>
    <t>JBT05-08012017-1</t>
  </si>
  <si>
    <t>JBT05-08082017-1+2</t>
  </si>
  <si>
    <t>JBT05-08152017-1</t>
  </si>
  <si>
    <t>JBT05-08222017-1</t>
  </si>
  <si>
    <t>JBT05-08302017-1</t>
  </si>
  <si>
    <t>JBT05-09052017-1</t>
  </si>
  <si>
    <t>JBT05-09122017-1</t>
  </si>
  <si>
    <t>JBT05-09192017-1</t>
  </si>
  <si>
    <t>JBT05-09262017-1</t>
  </si>
  <si>
    <t>JBT05-10032017-1</t>
  </si>
  <si>
    <t>JBT05-10102017-1</t>
  </si>
  <si>
    <t>JBT05-10172017-1</t>
  </si>
  <si>
    <t>JBT05-10242017-1</t>
  </si>
  <si>
    <t>JBT05-11012017-3</t>
  </si>
  <si>
    <t>JBT05-11072017-3</t>
  </si>
  <si>
    <t>JBT05-11142017-3</t>
  </si>
  <si>
    <t>JBT05-11202017-1</t>
  </si>
  <si>
    <t>JBT06-04182017-1</t>
  </si>
  <si>
    <t>JBT06-04252017-1+2</t>
  </si>
  <si>
    <t>JBT06-05022017-1</t>
  </si>
  <si>
    <t>JBT06-05092017-1</t>
  </si>
  <si>
    <t>JBT06-05092017-2</t>
  </si>
  <si>
    <t>JBT06-05162017-1</t>
  </si>
  <si>
    <t>JBT06-05232017-1</t>
  </si>
  <si>
    <t>JBT06-05302017-1</t>
  </si>
  <si>
    <t>JBT06-06072017-1</t>
  </si>
  <si>
    <t>JBT06-06132017-1</t>
  </si>
  <si>
    <t>JBT06-06222017-1</t>
  </si>
  <si>
    <t>JBT06-06272017-1</t>
  </si>
  <si>
    <t>JBT06-06272017-2</t>
  </si>
  <si>
    <t>JBT06-06272017-3</t>
  </si>
  <si>
    <t>JBT06-06272017-4</t>
  </si>
  <si>
    <t>JBT06-06272017-NS</t>
  </si>
  <si>
    <t>JBT06-06302017-1+2+3+4</t>
  </si>
  <si>
    <t>JBT06-06302017-AVG</t>
  </si>
  <si>
    <t>JBT06-07052017-1</t>
  </si>
  <si>
    <t>JBT06-07112017-1+2</t>
  </si>
  <si>
    <t>JBT06-07182017-1</t>
  </si>
  <si>
    <t>JBT06-07262017-1</t>
  </si>
  <si>
    <t>JBT06-07262017-INT</t>
  </si>
  <si>
    <t>JBT06-09052017-NF</t>
  </si>
  <si>
    <t>JBT06-09192017-NF</t>
  </si>
  <si>
    <t>JBT06-09262017-NF</t>
  </si>
  <si>
    <t>JBT06-10032017-NF</t>
  </si>
  <si>
    <t>JBT06-10102017-1</t>
  </si>
  <si>
    <t>JBT06-10102017-INT</t>
  </si>
  <si>
    <t>JBT06-10242017-NF</t>
  </si>
  <si>
    <t>JBT06-11012017-3</t>
  </si>
  <si>
    <t>JBT06-11072017-3</t>
  </si>
  <si>
    <t>JBT06-11142017-1</t>
  </si>
  <si>
    <t>JBT06-11202017-1</t>
  </si>
  <si>
    <t>JBT07-04112017-1+2</t>
  </si>
  <si>
    <t>JBT07-04182017-1</t>
  </si>
  <si>
    <t>JBT07-04252017-1</t>
  </si>
  <si>
    <t>JBT07-05022017-1</t>
  </si>
  <si>
    <t>JBT07-05092017-1</t>
  </si>
  <si>
    <t>JBT07-05092017-2+3</t>
  </si>
  <si>
    <t>JBT07-05162017-1</t>
  </si>
  <si>
    <t>JBT07-05232017-1</t>
  </si>
  <si>
    <t>JBT07-05302017-1</t>
  </si>
  <si>
    <t>JBT07-06072017-1</t>
  </si>
  <si>
    <t>JBT07-06132017-1</t>
  </si>
  <si>
    <t>JBT07-06222017-1</t>
  </si>
  <si>
    <t>JBT07-06262017-1</t>
  </si>
  <si>
    <t>JBT07-06262017-2</t>
  </si>
  <si>
    <t>JBT07-06262017-3</t>
  </si>
  <si>
    <t>JBT07-06262017-4</t>
  </si>
  <si>
    <t>JBT07-06302017-1</t>
  </si>
  <si>
    <t>JBT07-06302017-2+3</t>
  </si>
  <si>
    <t>JBT07-07052017-1</t>
  </si>
  <si>
    <t>JBT07-07112017-1</t>
  </si>
  <si>
    <t>JBT07-07182017-1</t>
  </si>
  <si>
    <t>JBT07-07262017-1</t>
  </si>
  <si>
    <t>JBT07-08012017-1</t>
  </si>
  <si>
    <t>JBT07-08062017-INT</t>
  </si>
  <si>
    <t>JBT07-08142017-NF</t>
  </si>
  <si>
    <t>JBT07-08222017-1</t>
  </si>
  <si>
    <t>JBT07-08302017-1</t>
  </si>
  <si>
    <t>JBT07-09052017-INT</t>
  </si>
  <si>
    <t>JBT07-09122017-1</t>
  </si>
  <si>
    <t>JBT07-09122017-2+3</t>
  </si>
  <si>
    <t>JBT07-09192017-1</t>
  </si>
  <si>
    <t>JBT07-09262017-1</t>
  </si>
  <si>
    <t>JBT07-10092017-NF</t>
  </si>
  <si>
    <t>JBT07-10102017-1</t>
  </si>
  <si>
    <t>JBT07-10172017-1</t>
  </si>
  <si>
    <t>JBT07-10242017-1</t>
  </si>
  <si>
    <t>JBT07-11012017-3</t>
  </si>
  <si>
    <t>JBT07-11072017-3</t>
  </si>
  <si>
    <t>JBT07-11142017-1</t>
  </si>
  <si>
    <t>JBT07-11202017-1</t>
  </si>
  <si>
    <t>JBT11-04112017-1</t>
  </si>
  <si>
    <t>JBT11-04182017-1</t>
  </si>
  <si>
    <t>JBT11-04252017-1</t>
  </si>
  <si>
    <t>JBT11-05022017-1</t>
  </si>
  <si>
    <t>JBT11-05092017-1</t>
  </si>
  <si>
    <t>JBT11-05092017-2</t>
  </si>
  <si>
    <t>JBT11-05162017-1</t>
  </si>
  <si>
    <t>JBT11-05232017-1</t>
  </si>
  <si>
    <t>JBT11-05302017-1</t>
  </si>
  <si>
    <t>JBT11-06072017-1</t>
  </si>
  <si>
    <t>JBT11-06132017-1</t>
  </si>
  <si>
    <t>JBT11-06222017-1</t>
  </si>
  <si>
    <t>JBT11-06272017-1</t>
  </si>
  <si>
    <t>JBT11-06272017-2</t>
  </si>
  <si>
    <t>JBT11-06272017-3</t>
  </si>
  <si>
    <t>JBT11-06272017-4</t>
  </si>
  <si>
    <t>JBT11-06272017-NS</t>
  </si>
  <si>
    <t>JBT11-06302017-1</t>
  </si>
  <si>
    <t>JBT11-06302017-2</t>
  </si>
  <si>
    <t>JBT11-06302017-3</t>
  </si>
  <si>
    <t>JBT11-06302017-4</t>
  </si>
  <si>
    <t>JBT11-06302017-NS</t>
  </si>
  <si>
    <t>JBT11-07052017-1</t>
  </si>
  <si>
    <t>JBT11-07112017-1</t>
  </si>
  <si>
    <t>JBT11-07182017-1+2</t>
  </si>
  <si>
    <t>JBT11-07262017-1</t>
  </si>
  <si>
    <t>JBT11-08012017-1</t>
  </si>
  <si>
    <t>JBT11-08062017-INT</t>
  </si>
  <si>
    <t>JBT11-08142017-NF</t>
  </si>
  <si>
    <t>JBT11-08222017-NF</t>
  </si>
  <si>
    <t>JBT11-09052017-1</t>
  </si>
  <si>
    <t>JBT11-09122017-1+2</t>
  </si>
  <si>
    <t>JBT11-09192017-1</t>
  </si>
  <si>
    <t>JBT11-09262017-1</t>
  </si>
  <si>
    <t>JBT11-10032017-1</t>
  </si>
  <si>
    <t>JBT11-10112017-1</t>
  </si>
  <si>
    <t>JBT11-10172017-1</t>
  </si>
  <si>
    <t>JBT11-10242017-1</t>
  </si>
  <si>
    <t>JBT11-11012017-1</t>
  </si>
  <si>
    <t>JBT11-11072017-3</t>
  </si>
  <si>
    <t>JBT11-11202017-3</t>
  </si>
  <si>
    <t>Carboy frozen--processed in office; VAEL remark: TDP biased high</t>
  </si>
  <si>
    <t>JBT13-04182017-1</t>
  </si>
  <si>
    <t>JBT13-04252017-1</t>
  </si>
  <si>
    <t>JBT13-05022017-1</t>
  </si>
  <si>
    <t>JBT13-05092017-1+2</t>
  </si>
  <si>
    <t>JBT13-05162017-1</t>
  </si>
  <si>
    <t>TDP vial lost in transit; samples dark brown</t>
  </si>
  <si>
    <t>JBT13-05232017-1</t>
  </si>
  <si>
    <t>JBT13-05302017-1</t>
  </si>
  <si>
    <t>Sample is cloudy; lots of sediment</t>
  </si>
  <si>
    <t>JBT13-06072017-1</t>
  </si>
  <si>
    <t>JBT13-06132017-1</t>
  </si>
  <si>
    <t>JBT13-06222017-1</t>
  </si>
  <si>
    <t>JBT13-06272017-1</t>
  </si>
  <si>
    <t>JBT13-06272017-2</t>
  </si>
  <si>
    <t>JBT13-07052017-1</t>
  </si>
  <si>
    <t>JBT13-07052017-2</t>
  </si>
  <si>
    <t>JBT13-07112017-1</t>
  </si>
  <si>
    <t>JBT13-07182017-1</t>
  </si>
  <si>
    <t>JBT13-07262017-1</t>
  </si>
  <si>
    <t>JBT13-08012017-AVG</t>
  </si>
  <si>
    <t>JBT13-08082017-1</t>
  </si>
  <si>
    <t>JBT13-08152017-1</t>
  </si>
  <si>
    <t>JBT13-08222017-1</t>
  </si>
  <si>
    <t>JBT13-08302017-1</t>
  </si>
  <si>
    <t>JBT13-09052017-1</t>
  </si>
  <si>
    <t>JBT13-09122017-1+2</t>
  </si>
  <si>
    <t>JBT13-09192017-1</t>
  </si>
  <si>
    <t>JBT13-09262017-1</t>
  </si>
  <si>
    <t>JBT13-10032017-1</t>
  </si>
  <si>
    <t>JBT13-10112017-1</t>
  </si>
  <si>
    <t>JBT13-10172017-1</t>
  </si>
  <si>
    <t>JBT13-10242017-1</t>
  </si>
  <si>
    <t>JBT13-11012017-1+2</t>
  </si>
  <si>
    <t>JBT13-11072017-3</t>
  </si>
  <si>
    <t>JBT13-11142017-1</t>
  </si>
  <si>
    <t>JBT13-11202017-1</t>
  </si>
  <si>
    <t>JBT14-04112017-1</t>
  </si>
  <si>
    <t>JBT14-04182017-1</t>
  </si>
  <si>
    <t>JBT14-04252017-1</t>
  </si>
  <si>
    <t>JBT14-04252017-2</t>
  </si>
  <si>
    <t>JBT14-05022017-1</t>
  </si>
  <si>
    <t>JBT14-05022017-NS</t>
  </si>
  <si>
    <t>JBT14-05092017-1+2</t>
  </si>
  <si>
    <t>JBT14-05162017-1</t>
  </si>
  <si>
    <t>Samples dark brown; TDP filtered at VAEL</t>
  </si>
  <si>
    <t>JBT14-05232017-1</t>
  </si>
  <si>
    <t>JBT14-05302017-1</t>
  </si>
  <si>
    <t>JBT14-06072017-1</t>
  </si>
  <si>
    <t>JBT14-06132017-1+2</t>
  </si>
  <si>
    <t>JBT14-06222017-1</t>
  </si>
  <si>
    <t>JBT14-06252017-NS</t>
  </si>
  <si>
    <t>JBT14-06272017-1</t>
  </si>
  <si>
    <t>JBT14-06272017-2</t>
  </si>
  <si>
    <t>JBT14-06272017-3</t>
  </si>
  <si>
    <t>JBT14-06272017-NS</t>
  </si>
  <si>
    <t>JBT14-06302017-1</t>
  </si>
  <si>
    <t>JBT14-06302017-2</t>
  </si>
  <si>
    <t>JBT14-07052017-1</t>
  </si>
  <si>
    <t>JBT14-07052017-2</t>
  </si>
  <si>
    <t>JBT14-07112017-1</t>
  </si>
  <si>
    <t>JBT14-07182017-1+2</t>
  </si>
  <si>
    <t>JBT14-07262017-1</t>
  </si>
  <si>
    <t>JBT14-08012017-1</t>
  </si>
  <si>
    <t>JBT14-08082017-AVG</t>
  </si>
  <si>
    <t>JBT14-08152017-AVG</t>
  </si>
  <si>
    <t>JBT14-08222017-AVG</t>
  </si>
  <si>
    <t>JBT14-08302017-1</t>
  </si>
  <si>
    <t>JBT14-09052017-1</t>
  </si>
  <si>
    <t>JBT14-09122017-1+2</t>
  </si>
  <si>
    <t>JBT14-09192017-1</t>
  </si>
  <si>
    <t>JBT14-09262017-1</t>
  </si>
  <si>
    <t>JBT14-10032017-1</t>
  </si>
  <si>
    <t>JBT14-10112017-1</t>
  </si>
  <si>
    <t>JBT14-10112017-2</t>
  </si>
  <si>
    <t>JBT14-10112017-3</t>
  </si>
  <si>
    <t>JBT14-10112017-4</t>
  </si>
  <si>
    <t>JBT14-10172017-1</t>
  </si>
  <si>
    <t>JBT14-10242017-1</t>
  </si>
  <si>
    <t>JBT14-11012017-3</t>
  </si>
  <si>
    <t>JBT14-11072017-3+4</t>
  </si>
  <si>
    <t>JBT14-11142017-1</t>
  </si>
  <si>
    <t>JBT14-11202017-1</t>
  </si>
  <si>
    <t>JBT16-04112017-1+2</t>
  </si>
  <si>
    <t>JBT16-04182017-1</t>
  </si>
  <si>
    <t>JBT16-04252017-1</t>
  </si>
  <si>
    <t>JBT16-05022017-1</t>
  </si>
  <si>
    <t>JBT16-05092017-1+2</t>
  </si>
  <si>
    <t>JBT16-05162017-1</t>
  </si>
  <si>
    <t>JBT16-05232017-1</t>
  </si>
  <si>
    <t>JBT16-05302017-1</t>
  </si>
  <si>
    <t>JBT16-06072017-1</t>
  </si>
  <si>
    <t>JBT16-06132017-1</t>
  </si>
  <si>
    <t>JBT16-06222017-1</t>
  </si>
  <si>
    <t>JBT16-06262017-1+2</t>
  </si>
  <si>
    <t>JBT16-07052017-1</t>
  </si>
  <si>
    <t>JBT16-07052017-2+3</t>
  </si>
  <si>
    <t>JBT16-07112017-1</t>
  </si>
  <si>
    <t>JBT16-07182017-1</t>
  </si>
  <si>
    <t>JBT16-07262017-1</t>
  </si>
  <si>
    <t>JBT16-08012017-1</t>
  </si>
  <si>
    <t>JBT16-08062017-AVG</t>
  </si>
  <si>
    <t>JBT16-08152017-1</t>
  </si>
  <si>
    <t>JBT16-08182017-AVG</t>
  </si>
  <si>
    <t>JBT16-08222017-1</t>
  </si>
  <si>
    <t>JBT16-08302017-1</t>
  </si>
  <si>
    <t>JBT16-09052017-NF</t>
  </si>
  <si>
    <t>JBT16-09122017-1+2</t>
  </si>
  <si>
    <t>JBT16-09192017-1</t>
  </si>
  <si>
    <t>JBT16-09262017-INT</t>
  </si>
  <si>
    <t>JBT16-10092017-INT</t>
  </si>
  <si>
    <t>JBT16-10102017-1</t>
  </si>
  <si>
    <t>JBT16-10172017-1</t>
  </si>
  <si>
    <t>JBT16-10272017-INT</t>
  </si>
  <si>
    <t>JBT16-11012017-1</t>
  </si>
  <si>
    <t>JBT16-11072017-3</t>
  </si>
  <si>
    <t>JBT16-11142017-1</t>
  </si>
  <si>
    <t>JBT16-112017-1</t>
  </si>
  <si>
    <t>JBT18-04252017-1</t>
  </si>
  <si>
    <t>JBT18-05022017-1</t>
  </si>
  <si>
    <t>JBT18-05092017-1</t>
  </si>
  <si>
    <t>JBT18-05092017-2</t>
  </si>
  <si>
    <t>JBT18-05092017-3</t>
  </si>
  <si>
    <t>JBT18-05092017-4</t>
  </si>
  <si>
    <t>JBT18-05092017-NS</t>
  </si>
  <si>
    <t>JBT18-05162017-1</t>
  </si>
  <si>
    <t>JBT18-05232017-1</t>
  </si>
  <si>
    <t>JBT18-05302017-1</t>
  </si>
  <si>
    <t>JBT18-06062017-1</t>
  </si>
  <si>
    <t>JBT18-06132017-1</t>
  </si>
  <si>
    <t>JBT18-06222017-1</t>
  </si>
  <si>
    <t>Lab broke TDP sample vial</t>
  </si>
  <si>
    <t>JBT18-06302017-1</t>
  </si>
  <si>
    <t>JBT18-06302017-2</t>
  </si>
  <si>
    <t>JBT18-06302017-3</t>
  </si>
  <si>
    <t>JBT18-06302017-4</t>
  </si>
  <si>
    <t>JBT18-07052017-1+2+3+4</t>
  </si>
  <si>
    <t>JBT18-07112017-1</t>
  </si>
  <si>
    <t>JBT18-07182017-1</t>
  </si>
  <si>
    <t>JBT18-07262017-1</t>
  </si>
  <si>
    <t>JBT18-08012017-1</t>
  </si>
  <si>
    <t>JBT18-08082017-1</t>
  </si>
  <si>
    <t>JBT18-08142017-NF</t>
  </si>
  <si>
    <t>JBT18-08222017-1</t>
  </si>
  <si>
    <t>JBT18-08302017-1</t>
  </si>
  <si>
    <t>JBT18-09052017-1</t>
  </si>
  <si>
    <t>JBT18-09122017-1</t>
  </si>
  <si>
    <t>JBT18-09122017-2</t>
  </si>
  <si>
    <t>JBT18-09192017-1</t>
  </si>
  <si>
    <t>JBT18-09262017-1</t>
  </si>
  <si>
    <t>JBT18-10032017-INT</t>
  </si>
  <si>
    <t>JBT18-10102017-1</t>
  </si>
  <si>
    <t>JBT18-10172017-1</t>
  </si>
  <si>
    <t>JBT18-10242017-1</t>
  </si>
  <si>
    <t>JBT18-10272017-INT</t>
  </si>
  <si>
    <t>JBT18-11012017-1</t>
  </si>
  <si>
    <t>JBT18-11072017-3</t>
  </si>
  <si>
    <t>JBT18-11142017-1</t>
  </si>
  <si>
    <t>JBT18-11202017-1</t>
  </si>
  <si>
    <t>JBT18-06302017-NS</t>
  </si>
  <si>
    <t>JBT19-04252017-1</t>
  </si>
  <si>
    <t>JBT19-05022017-1</t>
  </si>
  <si>
    <t>JBT19-05092017-1</t>
  </si>
  <si>
    <t>JBT19-05092017-2</t>
  </si>
  <si>
    <t>JBT19-05092017-3+4</t>
  </si>
  <si>
    <t>JBT19-05092017-NS</t>
  </si>
  <si>
    <t>JBT19-05162017-1</t>
  </si>
  <si>
    <t>JBT19-05232017-1</t>
  </si>
  <si>
    <t>JBT19-05302017-1</t>
  </si>
  <si>
    <t>JBT19-06062017-AVG</t>
  </si>
  <si>
    <t>JBT19-06132017-1</t>
  </si>
  <si>
    <t>JBT19-06222017-1</t>
  </si>
  <si>
    <t>JBT19-06302017-1</t>
  </si>
  <si>
    <t>JBT19-06302017-2</t>
  </si>
  <si>
    <t>JBT19-06302017-3+4</t>
  </si>
  <si>
    <t>JBT19-06302017-NS</t>
  </si>
  <si>
    <t>JBT19-07052017-1+2+3+4</t>
  </si>
  <si>
    <t>JBT19-07112017-1</t>
  </si>
  <si>
    <t>JBT19-07182017-1+2</t>
  </si>
  <si>
    <t>JBT19-07262017-1</t>
  </si>
  <si>
    <t>JBT19-08012017-1</t>
  </si>
  <si>
    <t>JBT19-08082017-1</t>
  </si>
  <si>
    <t>JBT19-08142017-NF</t>
  </si>
  <si>
    <t>JBT19-08222017-AVG</t>
  </si>
  <si>
    <t>JBT19-08302017-1</t>
  </si>
  <si>
    <t>JBT19-09052017-1</t>
  </si>
  <si>
    <t>JBT19-09122017-1+2</t>
  </si>
  <si>
    <t>JBT19-09192017-1</t>
  </si>
  <si>
    <t>JBT19-09262017-INT</t>
  </si>
  <si>
    <t>JBT19-0972017-INT</t>
  </si>
  <si>
    <t>JBT19-10112017-INT</t>
  </si>
  <si>
    <t>JBT19-10112017-NS</t>
  </si>
  <si>
    <t>JBT19-10172017-1</t>
  </si>
  <si>
    <t>JBT19-10242017-1</t>
  </si>
  <si>
    <t>JBT19-11012017-1</t>
  </si>
  <si>
    <t>JBT19-11072017-3</t>
  </si>
  <si>
    <t>JBT19-11142017-1</t>
  </si>
  <si>
    <t>JBT19-11202017-1</t>
  </si>
  <si>
    <t>INT</t>
  </si>
  <si>
    <t>2+3</t>
  </si>
  <si>
    <t>1+2</t>
  </si>
  <si>
    <t>AVG</t>
  </si>
  <si>
    <t>3+4</t>
  </si>
  <si>
    <t>NS</t>
  </si>
  <si>
    <t>1+3</t>
  </si>
  <si>
    <t>1+2+3+4</t>
  </si>
  <si>
    <t>NF</t>
  </si>
  <si>
    <t>JBT01 SUM</t>
  </si>
  <si>
    <t>JBT02 SUM</t>
  </si>
  <si>
    <t>JBT04 SUM</t>
  </si>
  <si>
    <t>JBT05 SUM</t>
  </si>
  <si>
    <t>JBT06 SUM</t>
  </si>
  <si>
    <t>JBT07 SUM</t>
  </si>
  <si>
    <t>JBT11 SUM</t>
  </si>
  <si>
    <t>JBT13 SUM</t>
  </si>
  <si>
    <t>JBT14 SUM</t>
  </si>
  <si>
    <t>JBT16 SUM</t>
  </si>
  <si>
    <t>JBT18 SUM</t>
  </si>
  <si>
    <t>JBT19 SUM</t>
  </si>
  <si>
    <t>Percent of total annual flow</t>
  </si>
  <si>
    <t>Sample Designation</t>
  </si>
  <si>
    <t>Sample Q percent of total flow during sampling period (March-November)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</si>
</sst>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</font>
    <font>
      <sz val="11"/>
      <color rgb="FF000000"/>
      <name val="Calibri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2" xfId="0" applyFont="1" applyFill="1" applyBorder="1" applyAlignment="1" applyProtection="1">
      <alignment vertical="center" wrapText="1"/>
    </xf>
    <xf numFmtId="0" fontId="2" fillId="3" borderId="3" xfId="0" applyFont="1" applyFill="1" applyBorder="1" applyAlignment="1" applyProtection="1">
      <alignment horizontal="right" vertical="center" wrapText="1"/>
    </xf>
    <xf numFmtId="0" fontId="3" fillId="4" borderId="0" xfId="0" applyFont="1" applyFill="1"/>
    <xf numFmtId="0" fontId="4" fillId="4" borderId="2" xfId="0" applyFont="1" applyFill="1" applyBorder="1" applyAlignment="1" applyProtection="1">
      <alignment vertical="center" wrapText="1"/>
    </xf>
    <xf numFmtId="0" fontId="4" fillId="4" borderId="3" xfId="0" applyFont="1" applyFill="1" applyBorder="1" applyAlignment="1" applyProtection="1">
      <alignment horizontal="right" vertical="center" wrapText="1"/>
    </xf>
    <xf numFmtId="0" fontId="4" fillId="4" borderId="3" xfId="0" applyFont="1" applyFill="1" applyBorder="1" applyAlignment="1" applyProtection="1">
      <alignment horizontal="left" vertical="top" wrapText="1"/>
    </xf>
    <xf numFmtId="0" fontId="1" fillId="2" borderId="3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vertical="center" wrapText="1"/>
    </xf>
    <xf numFmtId="0" fontId="1" fillId="2" borderId="4" xfId="0" applyFont="1" applyFill="1" applyBorder="1" applyAlignment="1" applyProtection="1">
      <alignment horizontal="left" vertical="top" wrapText="1"/>
    </xf>
    <xf numFmtId="0" fontId="2" fillId="3" borderId="4" xfId="0" applyFont="1" applyFill="1" applyBorder="1" applyAlignment="1" applyProtection="1">
      <alignment horizontal="right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top" wrapText="1"/>
    </xf>
    <xf numFmtId="0" fontId="3" fillId="4" borderId="1" xfId="0" applyFont="1" applyFill="1" applyBorder="1" applyAlignment="1">
      <alignment horizontal="center"/>
    </xf>
    <xf numFmtId="2" fontId="4" fillId="4" borderId="1" xfId="0" applyNumberFormat="1" applyFont="1" applyFill="1" applyBorder="1" applyAlignment="1" applyProtection="1">
      <alignment horizontal="center" vertical="center" wrapText="1"/>
    </xf>
    <xf numFmtId="2" fontId="2" fillId="3" borderId="4" xfId="0" applyNumberFormat="1" applyFont="1" applyFill="1" applyBorder="1" applyAlignment="1" applyProtection="1">
      <alignment horizontal="right" vertical="center" wrapText="1"/>
    </xf>
    <xf numFmtId="2" fontId="2" fillId="3" borderId="3" xfId="0" applyNumberFormat="1" applyFont="1" applyFill="1" applyBorder="1" applyAlignment="1" applyProtection="1">
      <alignment horizontal="right" vertical="center" wrapText="1"/>
    </xf>
    <xf numFmtId="2" fontId="4" fillId="4" borderId="3" xfId="0" applyNumberFormat="1" applyFont="1" applyFill="1" applyBorder="1" applyAlignment="1" applyProtection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4"/>
  <sheetViews>
    <sheetView tabSelected="1" workbookViewId="0">
      <selection activeCell="E18" sqref="E18"/>
    </sheetView>
  </sheetViews>
  <sheetFormatPr defaultRowHeight="14.4" x14ac:dyDescent="0.3"/>
  <cols>
    <col min="1" max="1" width="22.44140625" style="1" bestFit="1" customWidth="1"/>
    <col min="2" max="2" width="10.6640625" style="7" customWidth="1"/>
    <col min="3" max="3" width="22.44140625" style="1" bestFit="1" customWidth="1"/>
    <col min="4" max="4" width="11.5546875" style="2" bestFit="1" customWidth="1"/>
    <col min="5" max="5" width="24.33203125" style="16" bestFit="1" customWidth="1"/>
    <col min="6" max="6" width="24.6640625" style="16" bestFit="1" customWidth="1"/>
    <col min="7" max="7" width="8.77734375" style="2" bestFit="1" customWidth="1"/>
    <col min="8" max="8" width="10" style="2" bestFit="1" customWidth="1"/>
    <col min="9" max="9" width="9.5546875" style="2" bestFit="1" customWidth="1"/>
    <col min="10" max="10" width="11.5546875" style="2" bestFit="1" customWidth="1"/>
    <col min="11" max="12" width="12.33203125" style="2" bestFit="1" customWidth="1"/>
    <col min="13" max="13" width="4.33203125" style="1" bestFit="1" customWidth="1"/>
    <col min="14" max="14" width="13.88671875" style="1" bestFit="1" customWidth="1"/>
  </cols>
  <sheetData>
    <row r="1" spans="1:14" s="13" customFormat="1" ht="43.2" x14ac:dyDescent="0.3">
      <c r="A1" s="11" t="s">
        <v>0</v>
      </c>
      <c r="B1" s="12" t="s">
        <v>519</v>
      </c>
      <c r="C1" s="11" t="s">
        <v>1</v>
      </c>
      <c r="D1" s="11" t="s">
        <v>2</v>
      </c>
      <c r="E1" s="14" t="s">
        <v>520</v>
      </c>
      <c r="F1" s="14" t="s">
        <v>518</v>
      </c>
      <c r="G1" s="11" t="s">
        <v>3</v>
      </c>
      <c r="H1" s="11" t="s">
        <v>4</v>
      </c>
      <c r="I1" s="11" t="s">
        <v>5</v>
      </c>
      <c r="J1" s="11" t="s">
        <v>6</v>
      </c>
      <c r="K1" s="11" t="s">
        <v>7</v>
      </c>
      <c r="L1" s="11" t="s">
        <v>8</v>
      </c>
      <c r="M1" s="11" t="s">
        <v>9</v>
      </c>
      <c r="N1" s="11" t="s">
        <v>10</v>
      </c>
    </row>
    <row r="2" spans="1:14" x14ac:dyDescent="0.3">
      <c r="A2" s="8" t="s">
        <v>11</v>
      </c>
      <c r="B2" s="9">
        <v>1</v>
      </c>
      <c r="C2" s="8" t="s">
        <v>11</v>
      </c>
      <c r="D2" s="10">
        <v>3980200</v>
      </c>
      <c r="E2" s="15">
        <f>(D2/$D$42)*100</f>
        <v>19.600813540625321</v>
      </c>
      <c r="F2" s="15">
        <v>7.8726973036111803</v>
      </c>
      <c r="G2" s="10">
        <v>491</v>
      </c>
      <c r="H2" s="10">
        <v>258</v>
      </c>
      <c r="I2" s="10">
        <v>4.8099999999999996</v>
      </c>
      <c r="J2" s="10">
        <v>1954278200</v>
      </c>
      <c r="K2" s="10">
        <v>1026891600</v>
      </c>
      <c r="L2" s="10">
        <v>19144762</v>
      </c>
      <c r="M2" s="8" t="s">
        <v>12</v>
      </c>
      <c r="N2" s="8" t="s">
        <v>13</v>
      </c>
    </row>
    <row r="3" spans="1:14" x14ac:dyDescent="0.3">
      <c r="A3" s="1" t="s">
        <v>14</v>
      </c>
      <c r="B3" s="7">
        <v>1</v>
      </c>
      <c r="C3" s="1" t="s">
        <v>14</v>
      </c>
      <c r="D3" s="2">
        <v>827700</v>
      </c>
      <c r="E3" s="16">
        <f t="shared" ref="E3:E41" si="0">(D3/$D$42)*100</f>
        <v>4.0760749127118183</v>
      </c>
      <c r="F3" s="16">
        <v>1.63716184066102</v>
      </c>
      <c r="G3" s="2">
        <v>55.1</v>
      </c>
      <c r="H3" s="2">
        <v>21.1</v>
      </c>
      <c r="I3" s="2">
        <v>4.7699999999999996</v>
      </c>
      <c r="J3" s="2">
        <v>45606270</v>
      </c>
      <c r="K3" s="2">
        <v>17464470</v>
      </c>
      <c r="L3" s="2">
        <v>3948129</v>
      </c>
      <c r="M3" s="1" t="s">
        <v>15</v>
      </c>
      <c r="N3" s="1" t="s">
        <v>15</v>
      </c>
    </row>
    <row r="4" spans="1:14" x14ac:dyDescent="0.3">
      <c r="A4" s="1" t="s">
        <v>16</v>
      </c>
      <c r="B4" s="7" t="s">
        <v>497</v>
      </c>
      <c r="C4" s="1" t="s">
        <v>14</v>
      </c>
      <c r="D4" s="2">
        <v>276000</v>
      </c>
      <c r="E4" s="16">
        <f t="shared" si="0"/>
        <v>1.3591840955762498</v>
      </c>
      <c r="F4" s="16">
        <v>0.54591841007906305</v>
      </c>
      <c r="G4" s="2">
        <v>55.1</v>
      </c>
      <c r="H4" s="2">
        <v>21.1</v>
      </c>
      <c r="I4" s="2">
        <v>4.7699999999999996</v>
      </c>
      <c r="J4" s="2">
        <v>15207600</v>
      </c>
      <c r="K4" s="2">
        <v>5823600</v>
      </c>
      <c r="L4" s="2">
        <v>1316520</v>
      </c>
      <c r="M4" s="1" t="s">
        <v>15</v>
      </c>
      <c r="N4" s="1" t="s">
        <v>15</v>
      </c>
    </row>
    <row r="5" spans="1:14" x14ac:dyDescent="0.3">
      <c r="A5" s="1" t="s">
        <v>17</v>
      </c>
      <c r="B5" s="7">
        <v>1</v>
      </c>
      <c r="C5" s="1" t="s">
        <v>17</v>
      </c>
      <c r="D5" s="2">
        <v>1191400</v>
      </c>
      <c r="E5" s="16">
        <f t="shared" si="0"/>
        <v>5.8671446792374775</v>
      </c>
      <c r="F5" s="16">
        <v>2.3565478035079499</v>
      </c>
      <c r="G5" s="2">
        <v>77.3</v>
      </c>
      <c r="H5" s="2">
        <v>17.600000000000001</v>
      </c>
      <c r="I5" s="2">
        <v>5.24</v>
      </c>
      <c r="J5" s="2">
        <v>92095220</v>
      </c>
      <c r="K5" s="2">
        <v>20968640</v>
      </c>
      <c r="L5" s="2">
        <v>6242936</v>
      </c>
      <c r="M5" s="1" t="s">
        <v>15</v>
      </c>
      <c r="N5" s="1" t="s">
        <v>15</v>
      </c>
    </row>
    <row r="6" spans="1:14" x14ac:dyDescent="0.3">
      <c r="A6" s="1" t="s">
        <v>18</v>
      </c>
      <c r="B6" s="7">
        <v>1</v>
      </c>
      <c r="C6" s="1" t="s">
        <v>18</v>
      </c>
      <c r="D6" s="2">
        <v>1170100</v>
      </c>
      <c r="E6" s="16">
        <f t="shared" si="0"/>
        <v>5.762251124035398</v>
      </c>
      <c r="F6" s="16">
        <v>2.3144171435996799</v>
      </c>
      <c r="G6" s="2">
        <v>333</v>
      </c>
      <c r="H6" s="2">
        <v>81.2</v>
      </c>
      <c r="I6" s="2">
        <v>5.63</v>
      </c>
      <c r="J6" s="2">
        <v>389643300</v>
      </c>
      <c r="K6" s="2">
        <v>95012120</v>
      </c>
      <c r="L6" s="2">
        <v>6587663</v>
      </c>
      <c r="M6" s="1" t="s">
        <v>15</v>
      </c>
      <c r="N6" s="1" t="s">
        <v>15</v>
      </c>
    </row>
    <row r="7" spans="1:14" x14ac:dyDescent="0.3">
      <c r="A7" s="1" t="s">
        <v>19</v>
      </c>
      <c r="B7" s="7">
        <v>1</v>
      </c>
      <c r="C7" s="1" t="s">
        <v>19</v>
      </c>
      <c r="D7" s="2">
        <v>765200</v>
      </c>
      <c r="E7" s="16">
        <f t="shared" si="0"/>
        <v>3.7682886591845883</v>
      </c>
      <c r="F7" s="16">
        <v>1.5135390122916601</v>
      </c>
      <c r="G7" s="2">
        <v>208</v>
      </c>
      <c r="H7" s="2">
        <v>44.5</v>
      </c>
      <c r="I7" s="2">
        <v>5.29</v>
      </c>
      <c r="J7" s="2">
        <v>159161600</v>
      </c>
      <c r="K7" s="2">
        <v>34051400</v>
      </c>
      <c r="L7" s="2">
        <v>4047908</v>
      </c>
      <c r="M7" s="1" t="s">
        <v>15</v>
      </c>
      <c r="N7" s="1" t="s">
        <v>15</v>
      </c>
    </row>
    <row r="8" spans="1:14" x14ac:dyDescent="0.3">
      <c r="A8" s="1" t="s">
        <v>20</v>
      </c>
      <c r="B8" s="7" t="s">
        <v>498</v>
      </c>
      <c r="C8" s="1" t="s">
        <v>20</v>
      </c>
      <c r="D8" s="2">
        <v>1108400</v>
      </c>
      <c r="E8" s="16">
        <f t="shared" si="0"/>
        <v>5.4584045345533161</v>
      </c>
      <c r="F8" s="16">
        <v>2.19237668743345</v>
      </c>
      <c r="G8" s="2">
        <v>236</v>
      </c>
      <c r="H8" s="2">
        <v>40.799999999999997</v>
      </c>
      <c r="I8" s="2">
        <v>5.17</v>
      </c>
      <c r="J8" s="2">
        <v>261582400</v>
      </c>
      <c r="K8" s="2">
        <v>45222720</v>
      </c>
      <c r="L8" s="2">
        <v>5730428</v>
      </c>
      <c r="M8" s="1" t="s">
        <v>15</v>
      </c>
      <c r="N8" s="1" t="s">
        <v>15</v>
      </c>
    </row>
    <row r="9" spans="1:14" x14ac:dyDescent="0.3">
      <c r="A9" s="1" t="s">
        <v>21</v>
      </c>
      <c r="B9" s="7">
        <v>1</v>
      </c>
      <c r="C9" s="1" t="s">
        <v>21</v>
      </c>
      <c r="D9" s="2">
        <v>626200</v>
      </c>
      <c r="E9" s="16">
        <f t="shared" si="0"/>
        <v>3.0837720313400272</v>
      </c>
      <c r="F9" s="16">
        <v>1.2386018419982201</v>
      </c>
      <c r="G9" s="2">
        <v>26.7</v>
      </c>
      <c r="H9" s="2">
        <v>15.4</v>
      </c>
      <c r="I9" s="2">
        <v>4.96</v>
      </c>
      <c r="J9" s="2">
        <v>16719540</v>
      </c>
      <c r="K9" s="2">
        <v>9643480</v>
      </c>
      <c r="L9" s="2">
        <v>3105952</v>
      </c>
      <c r="M9" s="1" t="s">
        <v>15</v>
      </c>
      <c r="N9" s="1" t="s">
        <v>15</v>
      </c>
    </row>
    <row r="10" spans="1:14" x14ac:dyDescent="0.3">
      <c r="A10" s="1" t="s">
        <v>22</v>
      </c>
      <c r="B10" s="7">
        <v>1</v>
      </c>
      <c r="C10" s="1" t="s">
        <v>22</v>
      </c>
      <c r="D10" s="2">
        <v>472000</v>
      </c>
      <c r="E10" s="16">
        <f t="shared" si="0"/>
        <v>2.3244017866376443</v>
      </c>
      <c r="F10" s="16">
        <v>0.93359959984535401</v>
      </c>
      <c r="G10" s="2">
        <v>127</v>
      </c>
      <c r="H10" s="2">
        <v>26.7</v>
      </c>
      <c r="I10" s="2">
        <v>5.27</v>
      </c>
      <c r="J10" s="2">
        <v>59944000</v>
      </c>
      <c r="K10" s="2">
        <v>12602400</v>
      </c>
      <c r="L10" s="2">
        <v>2487440</v>
      </c>
      <c r="M10" s="1" t="s">
        <v>15</v>
      </c>
      <c r="N10" s="1" t="s">
        <v>15</v>
      </c>
    </row>
    <row r="11" spans="1:14" x14ac:dyDescent="0.3">
      <c r="A11" s="1" t="s">
        <v>23</v>
      </c>
      <c r="B11" s="7">
        <v>1</v>
      </c>
      <c r="C11" s="1" t="s">
        <v>23</v>
      </c>
      <c r="D11" s="2">
        <v>535300</v>
      </c>
      <c r="E11" s="16">
        <f t="shared" si="0"/>
        <v>2.6361277042100237</v>
      </c>
      <c r="F11" s="16">
        <v>1.0588048004178301</v>
      </c>
      <c r="G11" s="2">
        <v>19.3</v>
      </c>
      <c r="H11" s="2">
        <v>13</v>
      </c>
      <c r="I11" s="2">
        <v>5.13</v>
      </c>
      <c r="J11" s="2">
        <v>10331290</v>
      </c>
      <c r="K11" s="2">
        <v>6958900</v>
      </c>
      <c r="L11" s="2">
        <v>2746089</v>
      </c>
      <c r="M11" s="1" t="s">
        <v>15</v>
      </c>
      <c r="N11" s="1" t="s">
        <v>15</v>
      </c>
    </row>
    <row r="12" spans="1:14" x14ac:dyDescent="0.3">
      <c r="A12" s="1" t="s">
        <v>24</v>
      </c>
      <c r="B12" s="7">
        <v>1</v>
      </c>
      <c r="C12" s="1" t="s">
        <v>24</v>
      </c>
      <c r="D12" s="2">
        <v>370600</v>
      </c>
      <c r="E12" s="16">
        <f t="shared" si="0"/>
        <v>1.8250493689150655</v>
      </c>
      <c r="F12" s="16">
        <v>0.73303392309891602</v>
      </c>
      <c r="G12" s="2">
        <v>23.5</v>
      </c>
      <c r="H12" s="2">
        <v>7.6</v>
      </c>
      <c r="I12" s="2">
        <v>5.32</v>
      </c>
      <c r="J12" s="2">
        <v>8709100</v>
      </c>
      <c r="K12" s="2">
        <v>2816560</v>
      </c>
      <c r="L12" s="2">
        <v>1971592</v>
      </c>
      <c r="M12" s="1" t="s">
        <v>12</v>
      </c>
      <c r="N12" s="1" t="s">
        <v>25</v>
      </c>
    </row>
    <row r="13" spans="1:14" x14ac:dyDescent="0.3">
      <c r="A13" s="1" t="s">
        <v>26</v>
      </c>
      <c r="B13" s="7">
        <v>1</v>
      </c>
      <c r="C13" s="1" t="s">
        <v>26</v>
      </c>
      <c r="D13" s="2">
        <v>313600</v>
      </c>
      <c r="E13" s="16">
        <f t="shared" si="0"/>
        <v>1.5443483056982314</v>
      </c>
      <c r="F13" s="16">
        <v>0.62028990362606595</v>
      </c>
      <c r="G13" s="2">
        <v>23.9</v>
      </c>
      <c r="H13" s="2">
        <v>13.9</v>
      </c>
      <c r="I13" s="2">
        <v>5.29</v>
      </c>
      <c r="J13" s="2">
        <v>7495040</v>
      </c>
      <c r="K13" s="2">
        <v>4359040</v>
      </c>
      <c r="L13" s="2">
        <v>1658944</v>
      </c>
      <c r="M13" s="1" t="s">
        <v>15</v>
      </c>
      <c r="N13" s="1" t="s">
        <v>15</v>
      </c>
    </row>
    <row r="14" spans="1:14" x14ac:dyDescent="0.3">
      <c r="A14" s="1" t="s">
        <v>27</v>
      </c>
      <c r="B14" s="7">
        <v>1</v>
      </c>
      <c r="C14" s="1" t="s">
        <v>27</v>
      </c>
      <c r="D14" s="2">
        <v>397900</v>
      </c>
      <c r="E14" s="16">
        <f t="shared" si="0"/>
        <v>1.9594904044557599</v>
      </c>
      <c r="F14" s="16">
        <v>0.787032374530649</v>
      </c>
      <c r="G14" s="2">
        <v>28.6</v>
      </c>
      <c r="H14" s="2">
        <v>16.100000000000001</v>
      </c>
      <c r="I14" s="2">
        <v>6.48</v>
      </c>
      <c r="J14" s="2">
        <v>11379940</v>
      </c>
      <c r="K14" s="2">
        <v>6406190</v>
      </c>
      <c r="L14" s="2">
        <v>2578392</v>
      </c>
      <c r="M14" s="1" t="s">
        <v>15</v>
      </c>
      <c r="N14" s="1" t="s">
        <v>15</v>
      </c>
    </row>
    <row r="15" spans="1:14" x14ac:dyDescent="0.3">
      <c r="A15" s="1" t="s">
        <v>28</v>
      </c>
      <c r="B15" s="7">
        <v>1</v>
      </c>
      <c r="C15" s="1" t="s">
        <v>28</v>
      </c>
      <c r="D15" s="2">
        <v>755800</v>
      </c>
      <c r="E15" s="16">
        <f t="shared" si="0"/>
        <v>3.7219976066540927</v>
      </c>
      <c r="F15" s="16">
        <v>1.4949461389049099</v>
      </c>
      <c r="G15" s="2">
        <v>108</v>
      </c>
      <c r="H15" s="2">
        <v>64.400000000000006</v>
      </c>
      <c r="I15" s="2">
        <v>22.19</v>
      </c>
      <c r="J15" s="2">
        <v>81626400</v>
      </c>
      <c r="K15" s="2">
        <v>48673520</v>
      </c>
      <c r="L15" s="2">
        <v>16771202</v>
      </c>
      <c r="M15" s="1" t="s">
        <v>15</v>
      </c>
      <c r="N15" s="1" t="s">
        <v>15</v>
      </c>
    </row>
    <row r="16" spans="1:14" x14ac:dyDescent="0.3">
      <c r="A16" s="1" t="s">
        <v>29</v>
      </c>
      <c r="B16" s="7">
        <v>2</v>
      </c>
      <c r="C16" s="1" t="s">
        <v>29</v>
      </c>
      <c r="D16" s="2">
        <v>750200</v>
      </c>
      <c r="E16" s="16">
        <f t="shared" si="0"/>
        <v>3.6944199583380528</v>
      </c>
      <c r="F16" s="16">
        <v>1.4838695334830201</v>
      </c>
      <c r="G16" s="2">
        <v>111</v>
      </c>
      <c r="H16" s="2">
        <v>72.2</v>
      </c>
      <c r="I16" s="2">
        <v>15.57</v>
      </c>
      <c r="J16" s="2">
        <v>83272200</v>
      </c>
      <c r="K16" s="2">
        <v>54164440</v>
      </c>
      <c r="L16" s="2">
        <v>11680614</v>
      </c>
      <c r="M16" s="1" t="s">
        <v>15</v>
      </c>
      <c r="N16" s="1" t="s">
        <v>15</v>
      </c>
    </row>
    <row r="17" spans="1:14" x14ac:dyDescent="0.3">
      <c r="A17" s="1" t="s">
        <v>30</v>
      </c>
      <c r="B17" s="7">
        <v>3</v>
      </c>
      <c r="C17" s="1" t="s">
        <v>30</v>
      </c>
      <c r="D17" s="2">
        <v>526500</v>
      </c>
      <c r="E17" s="16">
        <f t="shared" si="0"/>
        <v>2.5927913997133891</v>
      </c>
      <c r="F17" s="16">
        <v>1.04139870618343</v>
      </c>
      <c r="G17" s="2">
        <v>63.8</v>
      </c>
      <c r="H17" s="2">
        <v>44.1</v>
      </c>
      <c r="I17" s="2">
        <v>8.4700000000000006</v>
      </c>
      <c r="J17" s="2">
        <v>33590700</v>
      </c>
      <c r="K17" s="2">
        <v>23218650</v>
      </c>
      <c r="L17" s="2">
        <v>4459455</v>
      </c>
      <c r="M17" s="1" t="s">
        <v>15</v>
      </c>
      <c r="N17" s="1" t="s">
        <v>15</v>
      </c>
    </row>
    <row r="18" spans="1:14" x14ac:dyDescent="0.3">
      <c r="A18" s="1" t="s">
        <v>31</v>
      </c>
      <c r="B18" s="7">
        <v>1</v>
      </c>
      <c r="C18" s="1" t="s">
        <v>31</v>
      </c>
      <c r="D18" s="2">
        <v>746000</v>
      </c>
      <c r="E18" s="16">
        <f t="shared" si="0"/>
        <v>3.6737367221010233</v>
      </c>
      <c r="F18" s="16">
        <v>1.4755620794166</v>
      </c>
      <c r="G18" s="2">
        <v>256</v>
      </c>
      <c r="H18" s="2">
        <v>77.900000000000006</v>
      </c>
      <c r="I18" s="2">
        <v>8.0500000000000007</v>
      </c>
      <c r="J18" s="2">
        <v>190976000</v>
      </c>
      <c r="K18" s="2">
        <v>58113400</v>
      </c>
      <c r="L18" s="2">
        <v>6005300</v>
      </c>
      <c r="M18" s="1" t="s">
        <v>15</v>
      </c>
      <c r="N18" s="1" t="s">
        <v>15</v>
      </c>
    </row>
    <row r="19" spans="1:14" x14ac:dyDescent="0.3">
      <c r="A19" s="1" t="s">
        <v>32</v>
      </c>
      <c r="B19" s="7" t="s">
        <v>498</v>
      </c>
      <c r="C19" s="1" t="s">
        <v>32</v>
      </c>
      <c r="D19" s="2">
        <v>983400</v>
      </c>
      <c r="E19" s="16">
        <f t="shared" si="0"/>
        <v>4.8428320274988552</v>
      </c>
      <c r="F19" s="16">
        <v>1.94513103069475</v>
      </c>
      <c r="G19" s="2">
        <v>94.6</v>
      </c>
      <c r="H19" s="2">
        <v>46.7</v>
      </c>
      <c r="I19" s="2">
        <v>6.27</v>
      </c>
      <c r="J19" s="2">
        <v>93029640</v>
      </c>
      <c r="K19" s="2">
        <v>45924780</v>
      </c>
      <c r="L19" s="2">
        <v>6165918</v>
      </c>
      <c r="M19" s="1" t="s">
        <v>15</v>
      </c>
      <c r="N19" s="1" t="s">
        <v>15</v>
      </c>
    </row>
    <row r="20" spans="1:14" x14ac:dyDescent="0.3">
      <c r="A20" s="1" t="s">
        <v>33</v>
      </c>
      <c r="B20" s="7" t="s">
        <v>499</v>
      </c>
      <c r="C20" s="1" t="s">
        <v>33</v>
      </c>
      <c r="D20" s="2">
        <v>823700</v>
      </c>
      <c r="E20" s="16">
        <f t="shared" si="0"/>
        <v>4.0563765924860755</v>
      </c>
      <c r="F20" s="16">
        <v>1.6292499796453801</v>
      </c>
      <c r="G20" s="2">
        <v>223</v>
      </c>
      <c r="H20" s="2">
        <v>106</v>
      </c>
      <c r="I20" s="2">
        <v>6.63</v>
      </c>
      <c r="J20" s="2">
        <v>183685100</v>
      </c>
      <c r="K20" s="2">
        <v>87312200</v>
      </c>
      <c r="L20" s="2">
        <v>5461131</v>
      </c>
      <c r="M20" s="1" t="s">
        <v>15</v>
      </c>
      <c r="N20" s="1" t="s">
        <v>15</v>
      </c>
    </row>
    <row r="21" spans="1:14" x14ac:dyDescent="0.3">
      <c r="A21" s="1" t="s">
        <v>34</v>
      </c>
      <c r="B21" s="7" t="s">
        <v>499</v>
      </c>
      <c r="C21" s="1" t="s">
        <v>34</v>
      </c>
      <c r="D21" s="2">
        <v>861100</v>
      </c>
      <c r="E21" s="16">
        <f t="shared" si="0"/>
        <v>4.2405558865967707</v>
      </c>
      <c r="F21" s="16">
        <v>1.7032258801416</v>
      </c>
      <c r="G21" s="2">
        <v>98</v>
      </c>
      <c r="H21" s="2">
        <v>47.5</v>
      </c>
      <c r="I21" s="2">
        <v>5.31</v>
      </c>
      <c r="J21" s="2">
        <v>84387800</v>
      </c>
      <c r="K21" s="2">
        <v>40902250</v>
      </c>
      <c r="L21" s="2">
        <v>4572441</v>
      </c>
      <c r="M21" s="1" t="s">
        <v>15</v>
      </c>
      <c r="N21" s="1" t="s">
        <v>15</v>
      </c>
    </row>
    <row r="22" spans="1:14" x14ac:dyDescent="0.3">
      <c r="A22" s="1" t="s">
        <v>35</v>
      </c>
      <c r="B22" s="7">
        <v>1</v>
      </c>
      <c r="C22" s="1" t="s">
        <v>35</v>
      </c>
      <c r="D22" s="2">
        <v>273500</v>
      </c>
      <c r="E22" s="16">
        <f t="shared" si="0"/>
        <v>1.3468726454351605</v>
      </c>
      <c r="F22" s="16">
        <v>0.54097349694428898</v>
      </c>
      <c r="G22" s="2">
        <v>31.6</v>
      </c>
      <c r="H22" s="2">
        <v>21.7</v>
      </c>
      <c r="I22" s="2">
        <v>4.4000000000000004</v>
      </c>
      <c r="J22" s="2">
        <v>8642600</v>
      </c>
      <c r="K22" s="2">
        <v>5934950</v>
      </c>
      <c r="L22" s="2">
        <v>1203400</v>
      </c>
      <c r="M22" s="1" t="s">
        <v>12</v>
      </c>
      <c r="N22" s="1" t="s">
        <v>36</v>
      </c>
    </row>
    <row r="23" spans="1:14" x14ac:dyDescent="0.3">
      <c r="A23" s="1" t="s">
        <v>37</v>
      </c>
      <c r="B23" s="7">
        <v>1</v>
      </c>
      <c r="C23" s="1" t="s">
        <v>37</v>
      </c>
      <c r="D23" s="2">
        <v>116200</v>
      </c>
      <c r="E23" s="16">
        <f t="shared" si="0"/>
        <v>0.57223620255782681</v>
      </c>
      <c r="F23" s="16">
        <v>0.22983956250430099</v>
      </c>
      <c r="G23" s="2">
        <v>23.8</v>
      </c>
      <c r="H23" s="2">
        <v>20.9</v>
      </c>
      <c r="I23" s="2">
        <v>3.69</v>
      </c>
      <c r="J23" s="2">
        <v>2765560</v>
      </c>
      <c r="K23" s="2">
        <v>2428580</v>
      </c>
      <c r="L23" s="2">
        <v>428778</v>
      </c>
      <c r="M23" s="1" t="s">
        <v>15</v>
      </c>
      <c r="N23" s="1" t="s">
        <v>15</v>
      </c>
    </row>
    <row r="24" spans="1:14" x14ac:dyDescent="0.3">
      <c r="A24" s="1" t="s">
        <v>38</v>
      </c>
      <c r="B24" s="7">
        <v>1</v>
      </c>
      <c r="C24" s="1" t="s">
        <v>38</v>
      </c>
      <c r="D24" s="2">
        <v>38900</v>
      </c>
      <c r="E24" s="16">
        <f t="shared" si="0"/>
        <v>0.19156616419534825</v>
      </c>
      <c r="F24" s="16">
        <v>7.6942848377085302E-2</v>
      </c>
      <c r="G24" s="2">
        <v>33.299999999999997</v>
      </c>
      <c r="H24" s="2">
        <v>20.100000000000001</v>
      </c>
      <c r="J24" s="2">
        <v>1295370</v>
      </c>
      <c r="K24" s="2">
        <v>781890</v>
      </c>
      <c r="M24" s="1" t="s">
        <v>15</v>
      </c>
      <c r="N24" s="1" t="s">
        <v>15</v>
      </c>
    </row>
    <row r="25" spans="1:14" x14ac:dyDescent="0.3">
      <c r="A25" s="1" t="s">
        <v>39</v>
      </c>
      <c r="B25" s="7" t="s">
        <v>497</v>
      </c>
      <c r="C25" s="1" t="s">
        <v>38</v>
      </c>
      <c r="D25" s="2">
        <v>11000</v>
      </c>
      <c r="E25" s="16">
        <f t="shared" si="0"/>
        <v>5.4170380620792567E-2</v>
      </c>
      <c r="F25" s="16">
        <v>2.1757617793006102E-2</v>
      </c>
      <c r="G25" s="2">
        <v>33.299999999999997</v>
      </c>
      <c r="H25" s="2">
        <v>20.100000000000001</v>
      </c>
      <c r="J25" s="2">
        <v>366300</v>
      </c>
      <c r="K25" s="2">
        <v>221100</v>
      </c>
      <c r="M25" s="1" t="s">
        <v>15</v>
      </c>
      <c r="N25" s="1" t="s">
        <v>15</v>
      </c>
    </row>
    <row r="26" spans="1:14" x14ac:dyDescent="0.3">
      <c r="A26" s="1" t="s">
        <v>40</v>
      </c>
      <c r="B26" s="7">
        <v>1</v>
      </c>
      <c r="C26" s="1" t="s">
        <v>40</v>
      </c>
      <c r="D26" s="2">
        <v>11100</v>
      </c>
      <c r="E26" s="16">
        <f t="shared" si="0"/>
        <v>5.466283862643613E-2</v>
      </c>
      <c r="F26" s="16">
        <v>2.19554143183971E-2</v>
      </c>
      <c r="G26" s="2">
        <v>55.5</v>
      </c>
      <c r="H26" s="2">
        <v>26.6</v>
      </c>
      <c r="I26" s="2">
        <v>3.1</v>
      </c>
      <c r="J26" s="2">
        <v>616050</v>
      </c>
      <c r="K26" s="2">
        <v>295260</v>
      </c>
      <c r="L26" s="2">
        <v>34410</v>
      </c>
      <c r="M26" s="1" t="s">
        <v>15</v>
      </c>
      <c r="N26" s="1" t="s">
        <v>15</v>
      </c>
    </row>
    <row r="27" spans="1:14" x14ac:dyDescent="0.3">
      <c r="A27" s="1" t="s">
        <v>41</v>
      </c>
      <c r="B27" s="7" t="s">
        <v>500</v>
      </c>
      <c r="C27" s="1" t="s">
        <v>15</v>
      </c>
      <c r="D27" s="2">
        <v>3500</v>
      </c>
      <c r="E27" s="16">
        <f t="shared" si="0"/>
        <v>1.7236030197524906E-2</v>
      </c>
      <c r="F27" s="16">
        <v>6.9228783886837704E-3</v>
      </c>
      <c r="G27" s="2">
        <f>AVERAGE(G26,G28)</f>
        <v>46.25</v>
      </c>
      <c r="H27" s="2">
        <f t="shared" ref="H27:I27" si="1">AVERAGE(H26,H28)</f>
        <v>20.100000000000001</v>
      </c>
      <c r="I27" s="2">
        <f t="shared" si="1"/>
        <v>3.4550000000000001</v>
      </c>
      <c r="J27" s="2">
        <f>$D$27*G27</f>
        <v>161875</v>
      </c>
      <c r="K27" s="2">
        <f t="shared" ref="K27:L27" si="2">$D$27*H27</f>
        <v>70350</v>
      </c>
      <c r="L27" s="2">
        <f t="shared" si="2"/>
        <v>12092.5</v>
      </c>
      <c r="M27" s="1" t="s">
        <v>15</v>
      </c>
      <c r="N27" s="1" t="s">
        <v>15</v>
      </c>
    </row>
    <row r="28" spans="1:14" x14ac:dyDescent="0.3">
      <c r="A28" s="1" t="s">
        <v>42</v>
      </c>
      <c r="B28" s="7">
        <v>1</v>
      </c>
      <c r="C28" s="1" t="s">
        <v>42</v>
      </c>
      <c r="D28" s="2">
        <v>3600</v>
      </c>
      <c r="E28" s="16">
        <f t="shared" si="0"/>
        <v>1.7728488203168476E-2</v>
      </c>
      <c r="F28" s="16">
        <v>7.1206749140747304E-3</v>
      </c>
      <c r="G28" s="2">
        <v>37</v>
      </c>
      <c r="H28" s="2">
        <v>13.6</v>
      </c>
      <c r="I28" s="2">
        <v>3.81</v>
      </c>
      <c r="J28" s="2">
        <v>133200</v>
      </c>
      <c r="K28" s="2">
        <v>48960</v>
      </c>
      <c r="L28" s="2">
        <v>13716</v>
      </c>
      <c r="M28" s="1" t="s">
        <v>15</v>
      </c>
      <c r="N28" s="1" t="s">
        <v>15</v>
      </c>
    </row>
    <row r="29" spans="1:14" x14ac:dyDescent="0.3">
      <c r="A29" s="1" t="s">
        <v>43</v>
      </c>
      <c r="B29" s="7">
        <v>1</v>
      </c>
      <c r="C29" s="1" t="s">
        <v>43</v>
      </c>
      <c r="D29" s="2">
        <v>49100</v>
      </c>
      <c r="E29" s="16">
        <f t="shared" si="0"/>
        <v>0.24179688077099223</v>
      </c>
      <c r="F29" s="16">
        <v>9.7118093966963706E-2</v>
      </c>
      <c r="G29" s="2">
        <v>114</v>
      </c>
      <c r="H29" s="2">
        <v>34</v>
      </c>
      <c r="J29" s="2">
        <v>5597400</v>
      </c>
      <c r="K29" s="2">
        <v>1669400</v>
      </c>
      <c r="M29" s="1" t="s">
        <v>15</v>
      </c>
      <c r="N29" s="1" t="s">
        <v>15</v>
      </c>
    </row>
    <row r="30" spans="1:14" x14ac:dyDescent="0.3">
      <c r="A30" s="1" t="s">
        <v>44</v>
      </c>
      <c r="B30" s="7">
        <v>1</v>
      </c>
      <c r="C30" s="1" t="s">
        <v>44</v>
      </c>
      <c r="D30" s="2">
        <v>0</v>
      </c>
      <c r="E30" s="16">
        <f t="shared" si="0"/>
        <v>0</v>
      </c>
      <c r="F30" s="16">
        <v>0</v>
      </c>
      <c r="G30" s="2">
        <v>116</v>
      </c>
      <c r="H30" s="2">
        <v>73</v>
      </c>
      <c r="I30" s="2">
        <v>2.4</v>
      </c>
      <c r="J30" s="2">
        <v>0</v>
      </c>
      <c r="K30" s="2">
        <v>0</v>
      </c>
      <c r="L30" s="2">
        <v>0</v>
      </c>
      <c r="M30" s="1" t="s">
        <v>15</v>
      </c>
      <c r="N30" s="1" t="s">
        <v>15</v>
      </c>
    </row>
    <row r="31" spans="1:14" x14ac:dyDescent="0.3">
      <c r="A31" s="1" t="s">
        <v>45</v>
      </c>
      <c r="B31" s="7">
        <v>1</v>
      </c>
      <c r="C31" s="1" t="s">
        <v>45</v>
      </c>
      <c r="D31" s="2">
        <v>0</v>
      </c>
      <c r="E31" s="16">
        <f t="shared" si="0"/>
        <v>0</v>
      </c>
      <c r="F31" s="16">
        <v>0</v>
      </c>
      <c r="G31" s="2">
        <v>119</v>
      </c>
      <c r="H31" s="2">
        <v>18.3</v>
      </c>
      <c r="J31" s="2">
        <v>0</v>
      </c>
      <c r="K31" s="2">
        <v>0</v>
      </c>
      <c r="M31" s="1" t="s">
        <v>15</v>
      </c>
      <c r="N31" s="1" t="s">
        <v>15</v>
      </c>
    </row>
    <row r="32" spans="1:14" x14ac:dyDescent="0.3">
      <c r="A32" s="1" t="s">
        <v>46</v>
      </c>
      <c r="B32" s="7">
        <v>1</v>
      </c>
      <c r="C32" s="1" t="s">
        <v>46</v>
      </c>
      <c r="D32" s="2">
        <v>100</v>
      </c>
      <c r="E32" s="16">
        <f t="shared" si="0"/>
        <v>4.9245800564356871E-4</v>
      </c>
      <c r="F32" s="16">
        <v>1.97796525390965E-4</v>
      </c>
      <c r="G32" s="2">
        <v>49.3</v>
      </c>
      <c r="H32" s="2">
        <v>14.8</v>
      </c>
      <c r="I32" s="2">
        <v>3.53</v>
      </c>
      <c r="J32" s="2">
        <v>4930</v>
      </c>
      <c r="K32" s="2">
        <v>1480</v>
      </c>
      <c r="L32" s="2">
        <v>353</v>
      </c>
      <c r="M32" s="1" t="s">
        <v>15</v>
      </c>
      <c r="N32" s="1" t="s">
        <v>15</v>
      </c>
    </row>
    <row r="33" spans="1:14" x14ac:dyDescent="0.3">
      <c r="A33" s="1" t="s">
        <v>47</v>
      </c>
      <c r="B33" s="7">
        <v>1</v>
      </c>
      <c r="C33" s="1" t="s">
        <v>47</v>
      </c>
      <c r="D33" s="2">
        <v>57800</v>
      </c>
      <c r="E33" s="16">
        <f t="shared" si="0"/>
        <v>0.28464072726198275</v>
      </c>
      <c r="F33" s="16">
        <v>0.114326391675978</v>
      </c>
      <c r="G33" s="2">
        <v>1250</v>
      </c>
      <c r="H33" s="2">
        <v>45.3</v>
      </c>
      <c r="J33" s="2">
        <v>72250000</v>
      </c>
      <c r="K33" s="2">
        <v>2618340</v>
      </c>
      <c r="M33" s="1" t="s">
        <v>12</v>
      </c>
      <c r="N33" s="1" t="s">
        <v>48</v>
      </c>
    </row>
    <row r="34" spans="1:14" x14ac:dyDescent="0.3">
      <c r="A34" s="1" t="s">
        <v>49</v>
      </c>
      <c r="B34" s="7">
        <v>2</v>
      </c>
      <c r="C34" s="1" t="s">
        <v>49</v>
      </c>
      <c r="D34" s="2">
        <v>74400</v>
      </c>
      <c r="E34" s="16">
        <f t="shared" si="0"/>
        <v>0.36638875619881517</v>
      </c>
      <c r="F34" s="16">
        <v>0.14716061489087801</v>
      </c>
      <c r="G34" s="2">
        <v>1204</v>
      </c>
      <c r="H34" s="2">
        <v>35</v>
      </c>
      <c r="J34" s="2">
        <v>89577600</v>
      </c>
      <c r="K34" s="2">
        <v>2604000</v>
      </c>
      <c r="M34" s="1" t="s">
        <v>12</v>
      </c>
      <c r="N34" s="1" t="s">
        <v>48</v>
      </c>
    </row>
    <row r="35" spans="1:14" x14ac:dyDescent="0.3">
      <c r="A35" s="1" t="s">
        <v>50</v>
      </c>
      <c r="B35" s="7" t="s">
        <v>501</v>
      </c>
      <c r="C35" s="1" t="s">
        <v>50</v>
      </c>
      <c r="D35" s="2">
        <v>86900</v>
      </c>
      <c r="E35" s="16">
        <f t="shared" si="0"/>
        <v>0.42794600690426127</v>
      </c>
      <c r="F35" s="16">
        <v>0.171885180564748</v>
      </c>
      <c r="G35" s="2">
        <v>914</v>
      </c>
      <c r="H35" s="2">
        <v>37.9</v>
      </c>
      <c r="J35" s="2">
        <v>79426600</v>
      </c>
      <c r="K35" s="2">
        <v>3293510</v>
      </c>
      <c r="M35" s="1" t="s">
        <v>12</v>
      </c>
      <c r="N35" s="1" t="s">
        <v>48</v>
      </c>
    </row>
    <row r="36" spans="1:14" x14ac:dyDescent="0.3">
      <c r="A36" s="1" t="s">
        <v>51</v>
      </c>
      <c r="B36" s="7">
        <v>1</v>
      </c>
      <c r="C36" s="1" t="s">
        <v>51</v>
      </c>
      <c r="D36" s="2">
        <v>3800</v>
      </c>
      <c r="E36" s="16">
        <f t="shared" si="0"/>
        <v>1.8713404214455612E-2</v>
      </c>
      <c r="F36" s="16">
        <v>7.5162679648566599E-3</v>
      </c>
      <c r="G36" s="2">
        <v>44.2</v>
      </c>
      <c r="H36" s="2">
        <v>13.4</v>
      </c>
      <c r="J36" s="2">
        <v>167960</v>
      </c>
      <c r="K36" s="2">
        <v>50920</v>
      </c>
      <c r="M36" s="1" t="s">
        <v>15</v>
      </c>
      <c r="N36" s="1" t="s">
        <v>15</v>
      </c>
    </row>
    <row r="37" spans="1:14" x14ac:dyDescent="0.3">
      <c r="A37" s="1" t="s">
        <v>52</v>
      </c>
      <c r="B37" s="7" t="s">
        <v>497</v>
      </c>
      <c r="C37" s="1" t="s">
        <v>51</v>
      </c>
      <c r="D37" s="2">
        <v>30500</v>
      </c>
      <c r="E37" s="16">
        <f t="shared" si="0"/>
        <v>0.15019969172128847</v>
      </c>
      <c r="F37" s="16">
        <v>6.0327940244244302E-2</v>
      </c>
      <c r="G37" s="2">
        <v>44.2</v>
      </c>
      <c r="H37" s="2">
        <v>13.4</v>
      </c>
      <c r="J37" s="2">
        <v>1348100</v>
      </c>
      <c r="K37" s="2">
        <v>408700</v>
      </c>
      <c r="M37" s="1" t="s">
        <v>15</v>
      </c>
      <c r="N37" s="1" t="s">
        <v>15</v>
      </c>
    </row>
    <row r="38" spans="1:14" x14ac:dyDescent="0.3">
      <c r="A38" s="1" t="s">
        <v>53</v>
      </c>
      <c r="B38" s="7">
        <v>3</v>
      </c>
      <c r="C38" s="1" t="s">
        <v>53</v>
      </c>
      <c r="D38" s="2">
        <v>277700</v>
      </c>
      <c r="E38" s="16">
        <f t="shared" si="0"/>
        <v>1.3675558816721904</v>
      </c>
      <c r="F38" s="16">
        <v>0.54928095101070895</v>
      </c>
      <c r="G38" s="2">
        <v>360</v>
      </c>
      <c r="J38" s="2">
        <v>99972000</v>
      </c>
      <c r="M38" s="1" t="s">
        <v>12</v>
      </c>
      <c r="N38" s="1" t="s">
        <v>54</v>
      </c>
    </row>
    <row r="39" spans="1:14" x14ac:dyDescent="0.3">
      <c r="A39" s="1" t="s">
        <v>55</v>
      </c>
      <c r="B39" s="7">
        <v>3</v>
      </c>
      <c r="C39" s="1" t="s">
        <v>55</v>
      </c>
      <c r="D39" s="2">
        <v>1249100</v>
      </c>
      <c r="E39" s="16">
        <f t="shared" si="0"/>
        <v>6.1512929484938175</v>
      </c>
      <c r="F39" s="16">
        <v>2.4706763986585401</v>
      </c>
      <c r="G39" s="2">
        <v>329</v>
      </c>
      <c r="H39" s="2">
        <v>60.6</v>
      </c>
      <c r="J39" s="2">
        <v>410953900</v>
      </c>
      <c r="K39" s="2">
        <v>75695460</v>
      </c>
      <c r="M39" s="1" t="s">
        <v>15</v>
      </c>
      <c r="N39" s="1" t="s">
        <v>15</v>
      </c>
    </row>
    <row r="40" spans="1:14" x14ac:dyDescent="0.3">
      <c r="A40" s="1" t="s">
        <v>56</v>
      </c>
      <c r="B40" s="7">
        <v>1</v>
      </c>
      <c r="C40" s="1" t="s">
        <v>56</v>
      </c>
      <c r="D40" s="2">
        <v>372500</v>
      </c>
      <c r="E40" s="16">
        <f t="shared" si="0"/>
        <v>1.8344060710222936</v>
      </c>
      <c r="F40" s="16">
        <v>0.73679205708134399</v>
      </c>
      <c r="G40" s="2">
        <v>40.200000000000003</v>
      </c>
      <c r="H40" s="2">
        <v>33.9</v>
      </c>
      <c r="J40" s="2">
        <v>14974500</v>
      </c>
      <c r="K40" s="2">
        <v>12627750</v>
      </c>
      <c r="M40" s="1" t="s">
        <v>12</v>
      </c>
      <c r="N40" s="1" t="s">
        <v>57</v>
      </c>
    </row>
    <row r="41" spans="1:14" x14ac:dyDescent="0.3">
      <c r="A41" s="1" t="s">
        <v>58</v>
      </c>
      <c r="B41" s="7">
        <v>1</v>
      </c>
      <c r="C41" s="1" t="s">
        <v>58</v>
      </c>
      <c r="D41" s="2">
        <v>165300</v>
      </c>
      <c r="E41" s="16">
        <f t="shared" si="0"/>
        <v>0.81403308332881918</v>
      </c>
      <c r="F41" s="16">
        <v>0.32695765647126501</v>
      </c>
      <c r="G41" s="2">
        <v>33.799999999999997</v>
      </c>
      <c r="H41" s="2">
        <v>17.600000000000001</v>
      </c>
      <c r="J41" s="2">
        <v>5587140</v>
      </c>
      <c r="K41" s="2">
        <v>2909280</v>
      </c>
      <c r="M41" s="1" t="s">
        <v>12</v>
      </c>
      <c r="N41" s="1" t="s">
        <v>59</v>
      </c>
    </row>
    <row r="42" spans="1:14" s="3" customFormat="1" x14ac:dyDescent="0.3">
      <c r="A42" s="4" t="s">
        <v>506</v>
      </c>
      <c r="B42" s="6"/>
      <c r="C42" s="4"/>
      <c r="D42" s="5">
        <f>SUM(D2:D41)</f>
        <v>20306300</v>
      </c>
      <c r="E42" s="17">
        <f>(D42/SUM(D2:D41))*100</f>
        <v>100</v>
      </c>
      <c r="F42" s="17">
        <f>SUM(F2:F41)</f>
        <v>40.165155835465512</v>
      </c>
      <c r="G42" s="5"/>
      <c r="H42" s="5"/>
      <c r="I42" s="5"/>
      <c r="J42" s="5">
        <f>(SUM(J2:J41))/1000000000</f>
        <v>4.5765624249999997</v>
      </c>
      <c r="K42" s="5">
        <f>(SUM(K2:K41))/1000000000</f>
        <v>1.7581902899999999</v>
      </c>
      <c r="L42" s="5">
        <f>(SUM(L2:L41))/1000000</f>
        <v>118.37556549999999</v>
      </c>
      <c r="M42" s="4"/>
      <c r="N42" s="4"/>
    </row>
    <row r="43" spans="1:14" x14ac:dyDescent="0.3">
      <c r="A43" s="1" t="s">
        <v>60</v>
      </c>
      <c r="B43" s="7">
        <v>1</v>
      </c>
      <c r="C43" s="1" t="s">
        <v>60</v>
      </c>
      <c r="D43" s="2">
        <v>603700</v>
      </c>
      <c r="E43" s="16">
        <f>(D43/$D$86)*100</f>
        <v>23.942097957564943</v>
      </c>
      <c r="F43" s="16">
        <v>10.0549632594561</v>
      </c>
      <c r="G43" s="2">
        <v>976</v>
      </c>
      <c r="H43" s="2">
        <v>678</v>
      </c>
      <c r="I43" s="2">
        <v>7.19</v>
      </c>
      <c r="J43" s="2">
        <v>589211200</v>
      </c>
      <c r="K43" s="2">
        <v>409308600</v>
      </c>
      <c r="L43" s="2">
        <v>4340603</v>
      </c>
      <c r="M43" s="1" t="s">
        <v>12</v>
      </c>
      <c r="N43" s="1" t="s">
        <v>13</v>
      </c>
    </row>
    <row r="44" spans="1:14" x14ac:dyDescent="0.3">
      <c r="A44" s="1" t="s">
        <v>61</v>
      </c>
      <c r="B44" s="7">
        <v>1</v>
      </c>
      <c r="C44" s="1" t="s">
        <v>61</v>
      </c>
      <c r="D44" s="2">
        <v>64000</v>
      </c>
      <c r="E44" s="16">
        <f t="shared" ref="E44:E85" si="3">(D44/$D$86)*100</f>
        <v>2.5381717231806467</v>
      </c>
      <c r="F44" s="16">
        <v>1.06595601889215</v>
      </c>
      <c r="G44" s="2">
        <v>242</v>
      </c>
      <c r="H44" s="2">
        <v>93.6</v>
      </c>
      <c r="I44" s="2">
        <v>8.52</v>
      </c>
      <c r="J44" s="2">
        <v>15488000</v>
      </c>
      <c r="K44" s="2">
        <v>5990400</v>
      </c>
      <c r="L44" s="2">
        <v>545280</v>
      </c>
      <c r="M44" s="1" t="s">
        <v>15</v>
      </c>
      <c r="N44" s="1" t="s">
        <v>15</v>
      </c>
    </row>
    <row r="45" spans="1:14" x14ac:dyDescent="0.3">
      <c r="A45" s="1" t="s">
        <v>62</v>
      </c>
      <c r="B45" s="7">
        <v>1</v>
      </c>
      <c r="C45" s="1" t="s">
        <v>62</v>
      </c>
      <c r="D45" s="2">
        <v>116000</v>
      </c>
      <c r="E45" s="16">
        <f t="shared" si="3"/>
        <v>4.6004362482649217</v>
      </c>
      <c r="F45" s="16">
        <v>1.9320452842420199</v>
      </c>
      <c r="G45" s="2">
        <v>491</v>
      </c>
      <c r="H45" s="2">
        <v>142</v>
      </c>
      <c r="I45" s="2">
        <v>8.68</v>
      </c>
      <c r="J45" s="2">
        <v>56956000</v>
      </c>
      <c r="K45" s="2">
        <v>16472000</v>
      </c>
      <c r="L45" s="2">
        <v>1006880</v>
      </c>
      <c r="M45" s="1" t="s">
        <v>15</v>
      </c>
    </row>
    <row r="46" spans="1:14" x14ac:dyDescent="0.3">
      <c r="A46" s="1" t="s">
        <v>63</v>
      </c>
      <c r="B46" s="7">
        <v>1</v>
      </c>
      <c r="C46" s="1" t="s">
        <v>63</v>
      </c>
      <c r="D46" s="2">
        <v>142800</v>
      </c>
      <c r="E46" s="16">
        <f t="shared" si="3"/>
        <v>5.6632956573468176</v>
      </c>
      <c r="F46" s="16">
        <v>2.3784143671531099</v>
      </c>
      <c r="G46" s="2">
        <v>805</v>
      </c>
      <c r="H46" s="2">
        <v>492</v>
      </c>
      <c r="I46" s="2">
        <v>8.58</v>
      </c>
      <c r="J46" s="2">
        <v>114954000</v>
      </c>
      <c r="K46" s="2">
        <v>70257600</v>
      </c>
      <c r="L46" s="2">
        <v>1225224</v>
      </c>
      <c r="M46" s="1" t="s">
        <v>15</v>
      </c>
      <c r="N46" s="1" t="s">
        <v>15</v>
      </c>
    </row>
    <row r="47" spans="1:14" x14ac:dyDescent="0.3">
      <c r="A47" s="1" t="s">
        <v>64</v>
      </c>
      <c r="B47" s="7">
        <v>1</v>
      </c>
      <c r="C47" s="1" t="s">
        <v>64</v>
      </c>
      <c r="D47" s="2">
        <v>63500</v>
      </c>
      <c r="E47" s="16">
        <f t="shared" si="3"/>
        <v>2.5183422565932978</v>
      </c>
      <c r="F47" s="16">
        <v>1.05762823749456</v>
      </c>
      <c r="G47" s="2">
        <v>585</v>
      </c>
      <c r="H47" s="2">
        <v>120</v>
      </c>
      <c r="I47" s="2">
        <v>8.52</v>
      </c>
      <c r="J47" s="2">
        <v>37147500</v>
      </c>
      <c r="K47" s="2">
        <v>7620000</v>
      </c>
      <c r="L47" s="2">
        <v>541020</v>
      </c>
      <c r="M47" s="1" t="s">
        <v>15</v>
      </c>
      <c r="N47" s="1" t="s">
        <v>15</v>
      </c>
    </row>
    <row r="48" spans="1:14" x14ac:dyDescent="0.3">
      <c r="A48" s="1" t="s">
        <v>65</v>
      </c>
      <c r="B48" s="7">
        <v>2</v>
      </c>
      <c r="C48" s="1" t="s">
        <v>65</v>
      </c>
      <c r="D48" s="2">
        <v>60200</v>
      </c>
      <c r="E48" s="16">
        <f t="shared" si="3"/>
        <v>2.3874677771167958</v>
      </c>
      <c r="F48" s="16">
        <v>1.0026648802704301</v>
      </c>
      <c r="G48" s="2">
        <v>868</v>
      </c>
      <c r="H48" s="2">
        <v>122</v>
      </c>
      <c r="I48" s="2">
        <v>7.88</v>
      </c>
      <c r="J48" s="2">
        <v>52253600</v>
      </c>
      <c r="K48" s="2">
        <v>7344400</v>
      </c>
      <c r="L48" s="2">
        <v>474376</v>
      </c>
      <c r="M48" s="1" t="s">
        <v>15</v>
      </c>
      <c r="N48" s="1" t="s">
        <v>15</v>
      </c>
    </row>
    <row r="49" spans="1:14" x14ac:dyDescent="0.3">
      <c r="A49" s="1" t="s">
        <v>66</v>
      </c>
      <c r="B49" s="7">
        <v>3</v>
      </c>
      <c r="C49" s="1" t="s">
        <v>66</v>
      </c>
      <c r="D49" s="2">
        <v>43800</v>
      </c>
      <c r="E49" s="16">
        <f t="shared" si="3"/>
        <v>1.737061273051755</v>
      </c>
      <c r="F49" s="16">
        <v>0.72951365042931604</v>
      </c>
      <c r="G49" s="2">
        <v>868</v>
      </c>
      <c r="H49" s="2">
        <v>156</v>
      </c>
      <c r="I49" s="2">
        <v>8</v>
      </c>
      <c r="J49" s="2">
        <v>38018400</v>
      </c>
      <c r="K49" s="2">
        <v>6832800</v>
      </c>
      <c r="L49" s="2">
        <v>350400</v>
      </c>
      <c r="M49" s="1" t="s">
        <v>15</v>
      </c>
      <c r="N49" s="1" t="s">
        <v>15</v>
      </c>
    </row>
    <row r="50" spans="1:14" x14ac:dyDescent="0.3">
      <c r="A50" s="1" t="s">
        <v>67</v>
      </c>
      <c r="B50" s="7">
        <v>1</v>
      </c>
      <c r="C50" s="1" t="s">
        <v>67</v>
      </c>
      <c r="D50" s="2">
        <v>35200</v>
      </c>
      <c r="E50" s="16">
        <f t="shared" si="3"/>
        <v>1.3959944477493555</v>
      </c>
      <c r="F50" s="16">
        <v>0.58627581039068299</v>
      </c>
      <c r="G50" s="2">
        <v>109</v>
      </c>
      <c r="H50" s="2">
        <v>37.6</v>
      </c>
      <c r="I50" s="2">
        <v>8.26</v>
      </c>
      <c r="J50" s="2">
        <v>3836800</v>
      </c>
      <c r="K50" s="2">
        <v>1323520</v>
      </c>
      <c r="L50" s="2">
        <v>290752</v>
      </c>
      <c r="M50" s="1" t="s">
        <v>15</v>
      </c>
      <c r="N50" s="1" t="s">
        <v>15</v>
      </c>
    </row>
    <row r="51" spans="1:14" x14ac:dyDescent="0.3">
      <c r="A51" s="1" t="s">
        <v>68</v>
      </c>
      <c r="B51" s="7" t="s">
        <v>502</v>
      </c>
      <c r="C51" s="1" t="s">
        <v>15</v>
      </c>
      <c r="D51" s="2">
        <v>55000</v>
      </c>
      <c r="E51" s="16">
        <f t="shared" si="3"/>
        <v>2.1812413246083682</v>
      </c>
      <c r="F51" s="16">
        <v>0.91605595373544202</v>
      </c>
      <c r="M51" s="1" t="s">
        <v>15</v>
      </c>
      <c r="N51" s="1" t="s">
        <v>15</v>
      </c>
    </row>
    <row r="52" spans="1:14" x14ac:dyDescent="0.3">
      <c r="A52" s="1" t="s">
        <v>69</v>
      </c>
      <c r="B52" s="7">
        <v>1</v>
      </c>
      <c r="C52" s="1" t="s">
        <v>69</v>
      </c>
      <c r="D52" s="2">
        <v>32300</v>
      </c>
      <c r="E52" s="16">
        <f t="shared" si="3"/>
        <v>1.2809835415427324</v>
      </c>
      <c r="F52" s="16">
        <v>0.53797467828463197</v>
      </c>
      <c r="G52" s="2">
        <v>78.5</v>
      </c>
      <c r="H52" s="2">
        <v>30.3</v>
      </c>
      <c r="I52" s="2">
        <v>8.83</v>
      </c>
      <c r="J52" s="2">
        <v>2535550</v>
      </c>
      <c r="K52" s="2">
        <v>978690</v>
      </c>
      <c r="L52" s="2">
        <v>285209</v>
      </c>
      <c r="M52" s="1" t="s">
        <v>15</v>
      </c>
      <c r="N52" s="1" t="s">
        <v>15</v>
      </c>
    </row>
    <row r="53" spans="1:14" x14ac:dyDescent="0.3">
      <c r="A53" s="1" t="s">
        <v>70</v>
      </c>
      <c r="B53" s="7">
        <v>1</v>
      </c>
      <c r="C53" s="1" t="s">
        <v>70</v>
      </c>
      <c r="D53" s="2">
        <v>32100</v>
      </c>
      <c r="E53" s="16">
        <f t="shared" si="3"/>
        <v>1.2730517549077929</v>
      </c>
      <c r="F53" s="16">
        <v>0.53464356572559402</v>
      </c>
      <c r="G53" s="2">
        <v>67.3</v>
      </c>
      <c r="H53" s="2">
        <v>28.2</v>
      </c>
      <c r="I53" s="2">
        <v>11.78</v>
      </c>
      <c r="J53" s="2">
        <v>2160330</v>
      </c>
      <c r="K53" s="2">
        <v>905220</v>
      </c>
      <c r="L53" s="2">
        <v>378138</v>
      </c>
      <c r="M53" s="1" t="s">
        <v>15</v>
      </c>
      <c r="N53" s="1" t="s">
        <v>15</v>
      </c>
    </row>
    <row r="54" spans="1:14" x14ac:dyDescent="0.3">
      <c r="A54" s="1" t="s">
        <v>71</v>
      </c>
      <c r="B54" s="7">
        <v>1</v>
      </c>
      <c r="C54" s="1" t="s">
        <v>71</v>
      </c>
      <c r="D54" s="2">
        <v>18400</v>
      </c>
      <c r="E54" s="16">
        <f t="shared" si="3"/>
        <v>0.72972437041443583</v>
      </c>
      <c r="F54" s="16">
        <v>0.30646235543149303</v>
      </c>
      <c r="G54" s="2">
        <v>48</v>
      </c>
      <c r="H54" s="2">
        <v>28.5</v>
      </c>
      <c r="I54" s="2">
        <v>11.69</v>
      </c>
      <c r="J54" s="2">
        <v>883200</v>
      </c>
      <c r="K54" s="2">
        <v>524400</v>
      </c>
      <c r="L54" s="2">
        <v>215096</v>
      </c>
      <c r="M54" s="1" t="s">
        <v>15</v>
      </c>
      <c r="N54" s="1" t="s">
        <v>15</v>
      </c>
    </row>
    <row r="55" spans="1:14" x14ac:dyDescent="0.3">
      <c r="A55" s="1" t="s">
        <v>72</v>
      </c>
      <c r="B55" s="7">
        <v>1</v>
      </c>
      <c r="C55" s="1" t="s">
        <v>72</v>
      </c>
      <c r="D55" s="2">
        <v>33000</v>
      </c>
      <c r="E55" s="16">
        <f t="shared" si="3"/>
        <v>1.3087447947650208</v>
      </c>
      <c r="F55" s="16">
        <v>0.54963357224126497</v>
      </c>
      <c r="G55" s="2">
        <v>90.9</v>
      </c>
      <c r="H55" s="2">
        <v>42.3</v>
      </c>
      <c r="I55" s="2">
        <v>12.86</v>
      </c>
      <c r="J55" s="2">
        <v>2999700</v>
      </c>
      <c r="K55" s="2">
        <v>1395900</v>
      </c>
      <c r="L55" s="2">
        <v>424380</v>
      </c>
      <c r="M55" s="1" t="s">
        <v>15</v>
      </c>
      <c r="N55" s="1" t="s">
        <v>15</v>
      </c>
    </row>
    <row r="56" spans="1:14" x14ac:dyDescent="0.3">
      <c r="A56" s="1" t="s">
        <v>73</v>
      </c>
      <c r="B56" s="7">
        <v>1</v>
      </c>
      <c r="C56" s="1" t="s">
        <v>73</v>
      </c>
      <c r="D56" s="2">
        <v>39400</v>
      </c>
      <c r="E56" s="16">
        <f t="shared" si="3"/>
        <v>1.5625619670830853</v>
      </c>
      <c r="F56" s="16">
        <v>0.65622917413048099</v>
      </c>
      <c r="G56" s="2">
        <v>137</v>
      </c>
      <c r="H56" s="2">
        <v>61.9</v>
      </c>
      <c r="I56" s="2">
        <v>25.34</v>
      </c>
      <c r="J56" s="2">
        <v>5397800</v>
      </c>
      <c r="K56" s="2">
        <v>2438860</v>
      </c>
      <c r="L56" s="2">
        <v>998396</v>
      </c>
      <c r="M56" s="1" t="s">
        <v>15</v>
      </c>
      <c r="N56" s="1" t="s">
        <v>15</v>
      </c>
    </row>
    <row r="57" spans="1:14" x14ac:dyDescent="0.3">
      <c r="A57" s="1" t="s">
        <v>74</v>
      </c>
      <c r="B57" s="7">
        <v>2</v>
      </c>
      <c r="C57" s="1" t="s">
        <v>74</v>
      </c>
      <c r="D57" s="2">
        <v>39900</v>
      </c>
      <c r="E57" s="16">
        <f t="shared" si="3"/>
        <v>1.5823914336704343</v>
      </c>
      <c r="F57" s="16">
        <v>0.66455695552807503</v>
      </c>
      <c r="G57" s="2">
        <v>189</v>
      </c>
      <c r="H57" s="2">
        <v>82.2</v>
      </c>
      <c r="I57" s="2">
        <v>29.34</v>
      </c>
      <c r="J57" s="2">
        <v>7541100</v>
      </c>
      <c r="K57" s="2">
        <v>3279780</v>
      </c>
      <c r="L57" s="2">
        <v>1170666</v>
      </c>
      <c r="M57" s="1" t="s">
        <v>15</v>
      </c>
      <c r="N57" s="1" t="s">
        <v>15</v>
      </c>
    </row>
    <row r="58" spans="1:14" x14ac:dyDescent="0.3">
      <c r="A58" s="1" t="s">
        <v>75</v>
      </c>
      <c r="B58" s="7">
        <v>3</v>
      </c>
      <c r="C58" s="1" t="s">
        <v>75</v>
      </c>
      <c r="D58" s="2">
        <v>38600</v>
      </c>
      <c r="E58" s="16">
        <f t="shared" si="3"/>
        <v>1.5308348205433273</v>
      </c>
      <c r="F58" s="16">
        <v>0.64290472389432896</v>
      </c>
      <c r="G58" s="2">
        <v>160</v>
      </c>
      <c r="H58" s="2">
        <v>94</v>
      </c>
      <c r="I58" s="2">
        <v>27.34</v>
      </c>
      <c r="J58" s="2">
        <v>6176000</v>
      </c>
      <c r="K58" s="2">
        <v>3628400</v>
      </c>
      <c r="L58" s="2">
        <v>1055324</v>
      </c>
      <c r="M58" s="1" t="s">
        <v>15</v>
      </c>
      <c r="N58" s="1" t="s">
        <v>15</v>
      </c>
    </row>
    <row r="59" spans="1:14" x14ac:dyDescent="0.3">
      <c r="A59" s="1" t="s">
        <v>76</v>
      </c>
      <c r="B59" s="7">
        <v>4</v>
      </c>
      <c r="C59" s="1" t="s">
        <v>76</v>
      </c>
      <c r="D59" s="2">
        <v>38100</v>
      </c>
      <c r="E59" s="16">
        <f t="shared" si="3"/>
        <v>1.5110053539559787</v>
      </c>
      <c r="F59" s="16">
        <v>0.63457694249673402</v>
      </c>
      <c r="G59" s="2">
        <v>315</v>
      </c>
      <c r="H59" s="2">
        <v>106</v>
      </c>
      <c r="I59" s="2">
        <v>22.93</v>
      </c>
      <c r="J59" s="2">
        <v>12001500</v>
      </c>
      <c r="K59" s="2">
        <v>4038600</v>
      </c>
      <c r="L59" s="2">
        <v>873633</v>
      </c>
      <c r="M59" s="1" t="s">
        <v>15</v>
      </c>
      <c r="N59" s="1" t="s">
        <v>15</v>
      </c>
    </row>
    <row r="60" spans="1:14" x14ac:dyDescent="0.3">
      <c r="A60" s="1" t="s">
        <v>77</v>
      </c>
      <c r="B60" s="7" t="s">
        <v>502</v>
      </c>
      <c r="C60" s="1" t="s">
        <v>15</v>
      </c>
      <c r="D60" s="2">
        <v>303200</v>
      </c>
      <c r="E60" s="16">
        <f t="shared" si="3"/>
        <v>12.024588538568311</v>
      </c>
      <c r="F60" s="16">
        <v>4.9733510506436902</v>
      </c>
      <c r="M60" s="1" t="s">
        <v>15</v>
      </c>
      <c r="N60" s="1" t="s">
        <v>15</v>
      </c>
    </row>
    <row r="61" spans="1:14" x14ac:dyDescent="0.3">
      <c r="A61" s="1" t="s">
        <v>78</v>
      </c>
      <c r="B61" s="7" t="s">
        <v>497</v>
      </c>
      <c r="C61" s="1" t="s">
        <v>79</v>
      </c>
      <c r="D61" s="2">
        <v>90100</v>
      </c>
      <c r="E61" s="16">
        <f t="shared" si="3"/>
        <v>3.5732698790402537</v>
      </c>
      <c r="F61" s="16">
        <v>1.50066620784661</v>
      </c>
      <c r="G61" s="2">
        <v>303</v>
      </c>
      <c r="H61" s="2">
        <v>118</v>
      </c>
      <c r="I61" s="2">
        <v>8.68</v>
      </c>
      <c r="J61" s="2">
        <v>27300300</v>
      </c>
      <c r="K61" s="2">
        <v>10631800</v>
      </c>
      <c r="L61" s="2">
        <v>782068</v>
      </c>
      <c r="M61" s="1" t="s">
        <v>15</v>
      </c>
      <c r="N61" s="1" t="s">
        <v>15</v>
      </c>
    </row>
    <row r="62" spans="1:14" x14ac:dyDescent="0.3">
      <c r="A62" s="1" t="s">
        <v>80</v>
      </c>
      <c r="B62" s="7" t="s">
        <v>499</v>
      </c>
      <c r="C62" s="1" t="s">
        <v>80</v>
      </c>
      <c r="D62" s="2">
        <v>42800</v>
      </c>
      <c r="E62" s="16">
        <f t="shared" si="3"/>
        <v>1.6974023398770572</v>
      </c>
      <c r="F62" s="16">
        <v>0.71285808763412595</v>
      </c>
      <c r="G62" s="2">
        <v>102</v>
      </c>
      <c r="H62" s="2">
        <v>60.5</v>
      </c>
      <c r="I62" s="2">
        <v>9.85</v>
      </c>
      <c r="J62" s="2">
        <v>4365600</v>
      </c>
      <c r="K62" s="2">
        <v>2589400</v>
      </c>
      <c r="L62" s="2">
        <v>421580</v>
      </c>
      <c r="M62" s="1" t="s">
        <v>15</v>
      </c>
      <c r="N62" s="1" t="s">
        <v>15</v>
      </c>
    </row>
    <row r="63" spans="1:14" x14ac:dyDescent="0.3">
      <c r="A63" s="1" t="s">
        <v>79</v>
      </c>
      <c r="B63" s="7">
        <v>1</v>
      </c>
      <c r="C63" s="1" t="s">
        <v>79</v>
      </c>
      <c r="D63" s="2">
        <v>59500</v>
      </c>
      <c r="E63" s="16">
        <f t="shared" si="3"/>
        <v>2.3597065238945074</v>
      </c>
      <c r="F63" s="16">
        <v>0.99100598631379699</v>
      </c>
      <c r="G63" s="2">
        <v>303</v>
      </c>
      <c r="H63" s="2">
        <v>118</v>
      </c>
      <c r="I63" s="2">
        <v>8.68</v>
      </c>
      <c r="J63" s="2">
        <v>18028500</v>
      </c>
      <c r="K63" s="2">
        <v>7021000</v>
      </c>
      <c r="L63" s="2">
        <v>516460</v>
      </c>
      <c r="M63" s="1" t="s">
        <v>15</v>
      </c>
      <c r="N63" s="1" t="s">
        <v>15</v>
      </c>
    </row>
    <row r="64" spans="1:14" x14ac:dyDescent="0.3">
      <c r="A64" s="1" t="s">
        <v>81</v>
      </c>
      <c r="B64" s="7">
        <v>2</v>
      </c>
      <c r="C64" s="1" t="s">
        <v>81</v>
      </c>
      <c r="D64" s="2">
        <v>47400</v>
      </c>
      <c r="E64" s="16">
        <f t="shared" si="3"/>
        <v>1.8798334324806665</v>
      </c>
      <c r="F64" s="16">
        <v>0.78947367649199895</v>
      </c>
      <c r="G64" s="2">
        <v>434</v>
      </c>
      <c r="H64" s="2">
        <v>196</v>
      </c>
      <c r="I64" s="2">
        <v>7.19</v>
      </c>
      <c r="J64" s="2">
        <v>20571600</v>
      </c>
      <c r="K64" s="2">
        <v>9290400</v>
      </c>
      <c r="L64" s="2">
        <v>340806</v>
      </c>
      <c r="M64" s="1" t="s">
        <v>15</v>
      </c>
      <c r="N64" s="1" t="s">
        <v>15</v>
      </c>
    </row>
    <row r="65" spans="1:14" x14ac:dyDescent="0.3">
      <c r="A65" s="1" t="s">
        <v>82</v>
      </c>
      <c r="B65" s="7">
        <v>1</v>
      </c>
      <c r="C65" s="1" t="s">
        <v>82</v>
      </c>
      <c r="D65" s="2">
        <v>50500</v>
      </c>
      <c r="E65" s="16">
        <f t="shared" si="3"/>
        <v>2.0027761253222289</v>
      </c>
      <c r="F65" s="16">
        <v>0.84110592115708804</v>
      </c>
      <c r="G65" s="2">
        <v>187</v>
      </c>
      <c r="H65" s="2">
        <v>118</v>
      </c>
      <c r="I65" s="2">
        <v>7.27</v>
      </c>
      <c r="J65" s="2">
        <v>9443500</v>
      </c>
      <c r="K65" s="2">
        <v>5959000</v>
      </c>
      <c r="L65" s="2">
        <v>367135</v>
      </c>
      <c r="M65" s="1" t="s">
        <v>15</v>
      </c>
      <c r="N65" s="1" t="s">
        <v>15</v>
      </c>
    </row>
    <row r="66" spans="1:14" x14ac:dyDescent="0.3">
      <c r="A66" s="1" t="s">
        <v>83</v>
      </c>
      <c r="B66" s="7">
        <v>1</v>
      </c>
      <c r="C66" s="1" t="s">
        <v>83</v>
      </c>
      <c r="D66" s="2">
        <v>10200</v>
      </c>
      <c r="E66" s="16">
        <f t="shared" si="3"/>
        <v>0.40452111838191551</v>
      </c>
      <c r="F66" s="16">
        <v>0.169886740510937</v>
      </c>
      <c r="G66" s="2">
        <v>73.099999999999994</v>
      </c>
      <c r="H66" s="2">
        <v>70.400000000000006</v>
      </c>
      <c r="I66" s="2">
        <v>8.0299999999999994</v>
      </c>
      <c r="J66" s="2">
        <v>745620</v>
      </c>
      <c r="K66" s="2">
        <v>718080</v>
      </c>
      <c r="L66" s="2">
        <v>81906</v>
      </c>
      <c r="M66" s="1" t="s">
        <v>15</v>
      </c>
      <c r="N66" s="1" t="s">
        <v>15</v>
      </c>
    </row>
    <row r="67" spans="1:14" x14ac:dyDescent="0.3">
      <c r="A67" s="1" t="s">
        <v>84</v>
      </c>
      <c r="B67" s="7">
        <v>1</v>
      </c>
      <c r="C67" s="1" t="s">
        <v>84</v>
      </c>
      <c r="D67" s="2">
        <v>1300</v>
      </c>
      <c r="E67" s="16">
        <f t="shared" si="3"/>
        <v>5.1556613127106882E-2</v>
      </c>
      <c r="F67" s="16">
        <v>2.1652231633746799E-2</v>
      </c>
      <c r="G67" s="2">
        <v>63.9</v>
      </c>
      <c r="H67" s="2">
        <v>40</v>
      </c>
      <c r="I67" s="2">
        <v>8.41</v>
      </c>
      <c r="J67" s="2">
        <v>83070</v>
      </c>
      <c r="K67" s="2">
        <v>52000</v>
      </c>
      <c r="L67" s="2">
        <v>10933</v>
      </c>
      <c r="M67" s="1" t="s">
        <v>15</v>
      </c>
      <c r="N67" s="1" t="s">
        <v>15</v>
      </c>
    </row>
    <row r="68" spans="1:14" x14ac:dyDescent="0.3">
      <c r="A68" s="1" t="s">
        <v>85</v>
      </c>
      <c r="B68" s="7">
        <v>1</v>
      </c>
      <c r="C68" s="1" t="s">
        <v>85</v>
      </c>
      <c r="D68" s="2">
        <v>1100</v>
      </c>
      <c r="E68" s="16">
        <f t="shared" si="3"/>
        <v>4.3624826492167361E-2</v>
      </c>
      <c r="F68" s="16">
        <v>1.8321119074708798E-2</v>
      </c>
      <c r="G68" s="2">
        <v>50.5</v>
      </c>
      <c r="H68" s="2">
        <v>37</v>
      </c>
      <c r="J68" s="2">
        <v>55550</v>
      </c>
      <c r="K68" s="2">
        <v>40700</v>
      </c>
      <c r="M68" s="1" t="s">
        <v>15</v>
      </c>
      <c r="N68" s="1" t="s">
        <v>15</v>
      </c>
    </row>
    <row r="69" spans="1:14" x14ac:dyDescent="0.3">
      <c r="A69" s="1" t="s">
        <v>86</v>
      </c>
      <c r="B69" s="7">
        <v>1</v>
      </c>
      <c r="C69" s="1" t="s">
        <v>86</v>
      </c>
      <c r="D69" s="2">
        <v>1400</v>
      </c>
      <c r="E69" s="16">
        <f t="shared" si="3"/>
        <v>5.5522506444576646E-2</v>
      </c>
      <c r="F69" s="16">
        <v>2.3317787913265799E-2</v>
      </c>
      <c r="G69" s="2">
        <v>52</v>
      </c>
      <c r="H69" s="2">
        <v>41.3</v>
      </c>
      <c r="I69" s="2">
        <v>7.29</v>
      </c>
      <c r="J69" s="2">
        <v>72800</v>
      </c>
      <c r="K69" s="2">
        <v>57820</v>
      </c>
      <c r="L69" s="2">
        <v>10206</v>
      </c>
      <c r="M69" s="1" t="s">
        <v>15</v>
      </c>
      <c r="N69" s="1" t="s">
        <v>15</v>
      </c>
    </row>
    <row r="70" spans="1:14" x14ac:dyDescent="0.3">
      <c r="A70" s="1" t="s">
        <v>87</v>
      </c>
      <c r="B70" s="7">
        <v>1</v>
      </c>
      <c r="C70" s="1" t="s">
        <v>87</v>
      </c>
      <c r="D70" s="2">
        <v>4400</v>
      </c>
      <c r="E70" s="16">
        <f t="shared" si="3"/>
        <v>0.17449930596866944</v>
      </c>
      <c r="F70" s="16">
        <v>7.3284476298835402E-2</v>
      </c>
      <c r="G70" s="2">
        <v>308</v>
      </c>
      <c r="H70" s="2">
        <v>141</v>
      </c>
      <c r="I70" s="2">
        <v>5.81</v>
      </c>
      <c r="J70" s="2">
        <v>1355200</v>
      </c>
      <c r="K70" s="2">
        <v>620400</v>
      </c>
      <c r="L70" s="2">
        <v>25564</v>
      </c>
      <c r="M70" s="1" t="s">
        <v>15</v>
      </c>
      <c r="N70" s="1" t="s">
        <v>15</v>
      </c>
    </row>
    <row r="71" spans="1:14" x14ac:dyDescent="0.3">
      <c r="A71" s="1" t="s">
        <v>88</v>
      </c>
      <c r="B71" s="7">
        <v>1</v>
      </c>
      <c r="C71" s="1" t="s">
        <v>88</v>
      </c>
      <c r="D71" s="2">
        <v>2800</v>
      </c>
      <c r="E71" s="16">
        <f t="shared" si="3"/>
        <v>0.11104501288915329</v>
      </c>
      <c r="F71" s="16">
        <v>4.6635575826531599E-2</v>
      </c>
      <c r="G71" s="2">
        <v>142</v>
      </c>
      <c r="H71" s="2">
        <v>63.2</v>
      </c>
      <c r="J71" s="2">
        <v>397600</v>
      </c>
      <c r="K71" s="2">
        <v>176960</v>
      </c>
      <c r="M71" s="1" t="s">
        <v>15</v>
      </c>
      <c r="N71" s="1" t="s">
        <v>15</v>
      </c>
    </row>
    <row r="72" spans="1:14" x14ac:dyDescent="0.3">
      <c r="A72" s="1" t="s">
        <v>89</v>
      </c>
      <c r="B72" s="7">
        <v>1</v>
      </c>
      <c r="C72" s="1" t="s">
        <v>89</v>
      </c>
      <c r="D72" s="2">
        <v>5000</v>
      </c>
      <c r="E72" s="16">
        <f t="shared" si="3"/>
        <v>0.19829466587348801</v>
      </c>
      <c r="F72" s="16">
        <v>8.32778139759493E-2</v>
      </c>
      <c r="G72" s="2">
        <v>137</v>
      </c>
      <c r="H72" s="2">
        <v>53.4</v>
      </c>
      <c r="I72" s="2">
        <v>5.09</v>
      </c>
      <c r="J72" s="2">
        <v>685000</v>
      </c>
      <c r="K72" s="2">
        <v>267000</v>
      </c>
      <c r="L72" s="2">
        <v>25450</v>
      </c>
      <c r="M72" s="1" t="s">
        <v>15</v>
      </c>
      <c r="N72" s="1" t="s">
        <v>15</v>
      </c>
    </row>
    <row r="73" spans="1:14" x14ac:dyDescent="0.3">
      <c r="A73" s="1" t="s">
        <v>90</v>
      </c>
      <c r="B73" s="7">
        <v>1</v>
      </c>
      <c r="C73" s="1" t="s">
        <v>90</v>
      </c>
      <c r="D73" s="2">
        <v>21800</v>
      </c>
      <c r="E73" s="16">
        <f t="shared" si="3"/>
        <v>0.86456474320840759</v>
      </c>
      <c r="F73" s="16">
        <v>0.36309126893513899</v>
      </c>
      <c r="G73" s="2">
        <v>674</v>
      </c>
      <c r="H73" s="2">
        <v>106</v>
      </c>
      <c r="J73" s="2">
        <v>14693200</v>
      </c>
      <c r="K73" s="2">
        <v>2310800</v>
      </c>
      <c r="M73" s="1" t="s">
        <v>15</v>
      </c>
      <c r="N73" s="1" t="s">
        <v>15</v>
      </c>
    </row>
    <row r="74" spans="1:14" x14ac:dyDescent="0.3">
      <c r="A74" s="1" t="s">
        <v>91</v>
      </c>
      <c r="B74" s="7">
        <v>1</v>
      </c>
      <c r="C74" s="1" t="s">
        <v>91</v>
      </c>
      <c r="D74" s="2">
        <v>0</v>
      </c>
      <c r="E74" s="16">
        <f t="shared" si="3"/>
        <v>0</v>
      </c>
      <c r="F74" s="16">
        <v>0</v>
      </c>
      <c r="G74" s="2">
        <v>138</v>
      </c>
      <c r="H74" s="2">
        <v>85.6</v>
      </c>
      <c r="I74" s="2">
        <v>6.36</v>
      </c>
      <c r="J74" s="2">
        <v>0</v>
      </c>
      <c r="K74" s="2">
        <v>0</v>
      </c>
      <c r="L74" s="2">
        <v>0</v>
      </c>
      <c r="M74" s="1" t="s">
        <v>15</v>
      </c>
      <c r="N74" s="1" t="s">
        <v>15</v>
      </c>
    </row>
    <row r="75" spans="1:14" x14ac:dyDescent="0.3">
      <c r="A75" s="1" t="s">
        <v>92</v>
      </c>
      <c r="B75" s="7">
        <v>1</v>
      </c>
      <c r="C75" s="1" t="s">
        <v>92</v>
      </c>
      <c r="D75" s="2">
        <v>0</v>
      </c>
      <c r="E75" s="16">
        <f t="shared" si="3"/>
        <v>0</v>
      </c>
      <c r="F75" s="16">
        <v>0</v>
      </c>
      <c r="G75" s="2">
        <v>102</v>
      </c>
      <c r="H75" s="2">
        <v>65.2</v>
      </c>
      <c r="J75" s="2">
        <v>0</v>
      </c>
      <c r="K75" s="2">
        <v>0</v>
      </c>
      <c r="M75" s="1" t="s">
        <v>15</v>
      </c>
      <c r="N75" s="1" t="s">
        <v>15</v>
      </c>
    </row>
    <row r="76" spans="1:14" x14ac:dyDescent="0.3">
      <c r="A76" s="1" t="s">
        <v>93</v>
      </c>
      <c r="B76" s="7">
        <v>1</v>
      </c>
      <c r="C76" s="1" t="s">
        <v>93</v>
      </c>
      <c r="D76" s="2">
        <v>1500</v>
      </c>
      <c r="E76" s="16">
        <f t="shared" si="3"/>
        <v>5.9488399762046403E-2</v>
      </c>
      <c r="F76" s="16">
        <v>2.49833441927848E-2</v>
      </c>
      <c r="G76" s="2">
        <v>81.3</v>
      </c>
      <c r="H76" s="2">
        <v>43.3</v>
      </c>
      <c r="I76" s="2">
        <v>4.93</v>
      </c>
      <c r="J76" s="2">
        <v>121950</v>
      </c>
      <c r="K76" s="2">
        <v>64950</v>
      </c>
      <c r="L76" s="2">
        <v>7395</v>
      </c>
      <c r="M76" s="1" t="s">
        <v>15</v>
      </c>
      <c r="N76" s="1" t="s">
        <v>15</v>
      </c>
    </row>
    <row r="77" spans="1:14" x14ac:dyDescent="0.3">
      <c r="A77" s="1" t="s">
        <v>94</v>
      </c>
      <c r="B77" s="7">
        <v>1</v>
      </c>
      <c r="C77" s="1" t="s">
        <v>94</v>
      </c>
      <c r="D77" s="2">
        <v>25400</v>
      </c>
      <c r="E77" s="16">
        <f t="shared" si="3"/>
        <v>1.0073369026373191</v>
      </c>
      <c r="F77" s="16">
        <v>0.42305129499782201</v>
      </c>
      <c r="G77" s="2">
        <v>1464</v>
      </c>
      <c r="H77" s="2">
        <v>69.7</v>
      </c>
      <c r="J77" s="2">
        <v>37185600</v>
      </c>
      <c r="K77" s="2">
        <v>1770380</v>
      </c>
      <c r="M77" s="1" t="s">
        <v>12</v>
      </c>
      <c r="N77" s="1" t="s">
        <v>48</v>
      </c>
    </row>
    <row r="78" spans="1:14" x14ac:dyDescent="0.3">
      <c r="A78" s="1" t="s">
        <v>95</v>
      </c>
      <c r="B78" s="7">
        <v>2</v>
      </c>
      <c r="C78" s="1" t="s">
        <v>95</v>
      </c>
      <c r="D78" s="2">
        <v>31100</v>
      </c>
      <c r="E78" s="16">
        <f t="shared" si="3"/>
        <v>1.2333928217330954</v>
      </c>
      <c r="F78" s="16">
        <v>0.51798800293040503</v>
      </c>
      <c r="G78" s="2">
        <v>1322</v>
      </c>
      <c r="H78" s="2">
        <v>77.5</v>
      </c>
      <c r="J78" s="2">
        <v>41114200</v>
      </c>
      <c r="K78" s="2">
        <v>2410250</v>
      </c>
      <c r="M78" s="1" t="s">
        <v>12</v>
      </c>
      <c r="N78" s="1" t="s">
        <v>48</v>
      </c>
    </row>
    <row r="79" spans="1:14" x14ac:dyDescent="0.3">
      <c r="A79" s="1" t="s">
        <v>96</v>
      </c>
      <c r="B79" s="7" t="s">
        <v>501</v>
      </c>
      <c r="C79" s="1" t="s">
        <v>96</v>
      </c>
      <c r="D79" s="2">
        <v>34500</v>
      </c>
      <c r="E79" s="16">
        <f t="shared" si="3"/>
        <v>1.3682331945270672</v>
      </c>
      <c r="F79" s="16">
        <v>0.57461691643405</v>
      </c>
      <c r="G79" s="2">
        <v>1202</v>
      </c>
      <c r="H79" s="2">
        <v>91.7</v>
      </c>
      <c r="J79" s="2">
        <v>41469000</v>
      </c>
      <c r="K79" s="2">
        <v>3163650</v>
      </c>
      <c r="M79" s="1" t="s">
        <v>12</v>
      </c>
      <c r="N79" s="1" t="s">
        <v>48</v>
      </c>
    </row>
    <row r="80" spans="1:14" x14ac:dyDescent="0.3">
      <c r="A80" s="1" t="s">
        <v>97</v>
      </c>
      <c r="B80" s="7">
        <v>1</v>
      </c>
      <c r="C80" s="1" t="s">
        <v>97</v>
      </c>
      <c r="D80" s="2">
        <v>8700</v>
      </c>
      <c r="E80" s="16">
        <f t="shared" si="3"/>
        <v>0.34503271861986917</v>
      </c>
      <c r="F80" s="16">
        <v>0.14490339631815199</v>
      </c>
      <c r="G80" s="2">
        <v>252</v>
      </c>
      <c r="H80" s="2">
        <v>86.7</v>
      </c>
      <c r="I80" s="2">
        <v>9.2200000000000006</v>
      </c>
      <c r="J80" s="2">
        <v>2192400</v>
      </c>
      <c r="K80" s="2">
        <v>754290</v>
      </c>
      <c r="L80" s="2">
        <v>80214</v>
      </c>
      <c r="M80" s="1" t="s">
        <v>15</v>
      </c>
      <c r="N80" s="1" t="s">
        <v>15</v>
      </c>
    </row>
    <row r="81" spans="1:14" x14ac:dyDescent="0.3">
      <c r="A81" s="1" t="s">
        <v>98</v>
      </c>
      <c r="B81" s="7">
        <v>1</v>
      </c>
      <c r="C81" s="1" t="s">
        <v>98</v>
      </c>
      <c r="D81" s="2">
        <v>2200</v>
      </c>
      <c r="E81" s="16">
        <f t="shared" si="3"/>
        <v>8.7249652984334722E-2</v>
      </c>
      <c r="F81" s="16">
        <v>3.6642238149417701E-2</v>
      </c>
      <c r="G81" s="2">
        <v>86.2</v>
      </c>
      <c r="H81" s="2">
        <v>48</v>
      </c>
      <c r="J81" s="2">
        <v>189640</v>
      </c>
      <c r="K81" s="2">
        <v>105600</v>
      </c>
      <c r="M81" s="1" t="s">
        <v>15</v>
      </c>
      <c r="N81" s="1" t="s">
        <v>15</v>
      </c>
    </row>
    <row r="82" spans="1:14" x14ac:dyDescent="0.3">
      <c r="A82" s="1" t="s">
        <v>99</v>
      </c>
      <c r="B82" s="7">
        <v>3</v>
      </c>
      <c r="C82" s="1" t="s">
        <v>99</v>
      </c>
      <c r="D82" s="2">
        <v>101200</v>
      </c>
      <c r="E82" s="16">
        <f t="shared" si="3"/>
        <v>4.0134840372793974</v>
      </c>
      <c r="F82" s="16">
        <v>1.6855429548732099</v>
      </c>
      <c r="G82" s="2">
        <v>672</v>
      </c>
      <c r="H82" s="2">
        <v>419</v>
      </c>
      <c r="J82" s="2">
        <v>68006400</v>
      </c>
      <c r="K82" s="2">
        <v>42402800</v>
      </c>
      <c r="M82" s="1" t="s">
        <v>15</v>
      </c>
      <c r="N82" s="1" t="s">
        <v>15</v>
      </c>
    </row>
    <row r="83" spans="1:14" x14ac:dyDescent="0.3">
      <c r="A83" s="1" t="s">
        <v>100</v>
      </c>
      <c r="B83" s="7">
        <v>3</v>
      </c>
      <c r="C83" s="1" t="s">
        <v>100</v>
      </c>
      <c r="D83" s="2">
        <v>186700</v>
      </c>
      <c r="E83" s="16">
        <f t="shared" si="3"/>
        <v>7.4043228237160417</v>
      </c>
      <c r="F83" s="16">
        <v>3.1095935738619498</v>
      </c>
      <c r="G83" s="2">
        <v>599</v>
      </c>
      <c r="H83" s="2">
        <v>82.2</v>
      </c>
      <c r="J83" s="2">
        <v>111833300</v>
      </c>
      <c r="K83" s="2">
        <v>15346740</v>
      </c>
      <c r="M83" s="1" t="s">
        <v>15</v>
      </c>
      <c r="N83" s="1" t="s">
        <v>15</v>
      </c>
    </row>
    <row r="84" spans="1:14" x14ac:dyDescent="0.3">
      <c r="A84" s="1" t="s">
        <v>101</v>
      </c>
      <c r="B84" s="7">
        <v>1</v>
      </c>
      <c r="C84" s="1" t="s">
        <v>101</v>
      </c>
      <c r="D84" s="2">
        <v>18100</v>
      </c>
      <c r="E84" s="16">
        <f t="shared" si="3"/>
        <v>0.71782669046202663</v>
      </c>
      <c r="F84" s="16">
        <v>0.30146568659293599</v>
      </c>
      <c r="G84" s="2">
        <v>226</v>
      </c>
      <c r="H84" s="2">
        <v>103</v>
      </c>
      <c r="J84" s="2">
        <v>4090600</v>
      </c>
      <c r="K84" s="2">
        <v>1864300</v>
      </c>
      <c r="M84" s="1" t="s">
        <v>12</v>
      </c>
      <c r="N84" s="1" t="s">
        <v>57</v>
      </c>
    </row>
    <row r="85" spans="1:14" x14ac:dyDescent="0.3">
      <c r="A85" s="1" t="s">
        <v>102</v>
      </c>
      <c r="B85" s="7">
        <v>1</v>
      </c>
      <c r="C85" s="1" t="s">
        <v>102</v>
      </c>
      <c r="D85" s="2">
        <v>14600</v>
      </c>
      <c r="E85" s="16">
        <f t="shared" si="3"/>
        <v>0.57902042435058498</v>
      </c>
      <c r="F85" s="16">
        <v>0.243171216809772</v>
      </c>
      <c r="G85" s="2">
        <v>292</v>
      </c>
      <c r="H85" s="2">
        <v>113</v>
      </c>
      <c r="J85" s="2">
        <v>4263200</v>
      </c>
      <c r="K85" s="2">
        <v>1649800</v>
      </c>
      <c r="M85" s="1" t="s">
        <v>12</v>
      </c>
      <c r="N85" s="1" t="s">
        <v>59</v>
      </c>
    </row>
    <row r="86" spans="1:14" s="3" customFormat="1" x14ac:dyDescent="0.3">
      <c r="A86" s="4" t="s">
        <v>507</v>
      </c>
      <c r="B86" s="6"/>
      <c r="C86" s="4"/>
      <c r="D86" s="5">
        <f>SUM(D43:D85)</f>
        <v>2521500</v>
      </c>
      <c r="E86" s="17">
        <f>(SUM(D43:D50,D52:D59,D61:D85)/D86)*100</f>
        <v>85.794170136823325</v>
      </c>
      <c r="F86" s="17">
        <f>SUM(F43:F85)</f>
        <v>41.920385999213316</v>
      </c>
      <c r="G86" s="5"/>
      <c r="H86" s="5"/>
      <c r="I86" s="5"/>
      <c r="J86" s="5">
        <f>(SUM(J43:J85))/1000000000</f>
        <v>1.3558245099999999</v>
      </c>
      <c r="K86" s="5">
        <f>(SUM(K43:K85))/1000000000</f>
        <v>0.65160728999999995</v>
      </c>
      <c r="L86" s="5">
        <f>(SUM(L43:L85))/1000000</f>
        <v>16.845094</v>
      </c>
      <c r="M86" s="4"/>
      <c r="N86" s="4"/>
    </row>
    <row r="87" spans="1:14" x14ac:dyDescent="0.3">
      <c r="A87" s="1" t="s">
        <v>103</v>
      </c>
      <c r="B87" s="7">
        <v>1</v>
      </c>
      <c r="C87" s="1" t="s">
        <v>103</v>
      </c>
      <c r="D87" s="2">
        <v>1121400</v>
      </c>
      <c r="E87" s="16">
        <f>(D87/$D$131)*100</f>
        <v>25.567132532318006</v>
      </c>
      <c r="F87" s="16">
        <v>11.9645350251284</v>
      </c>
      <c r="G87" s="2">
        <v>798</v>
      </c>
      <c r="H87" s="2">
        <v>120</v>
      </c>
      <c r="I87" s="2">
        <v>4.8899999999999997</v>
      </c>
      <c r="J87" s="2">
        <v>894877200</v>
      </c>
      <c r="K87" s="2">
        <v>134568000</v>
      </c>
      <c r="L87" s="2">
        <v>5483646</v>
      </c>
      <c r="M87" s="1" t="s">
        <v>12</v>
      </c>
      <c r="N87" s="1" t="s">
        <v>13</v>
      </c>
    </row>
    <row r="88" spans="1:14" x14ac:dyDescent="0.3">
      <c r="A88" s="1" t="s">
        <v>104</v>
      </c>
      <c r="B88" s="7">
        <v>1</v>
      </c>
      <c r="C88" s="1" t="s">
        <v>104</v>
      </c>
      <c r="D88" s="2">
        <v>166300</v>
      </c>
      <c r="E88" s="16">
        <f t="shared" ref="E88:E130" si="4">(D88/$D$131)*100</f>
        <v>3.7915232210847907</v>
      </c>
      <c r="F88" s="16">
        <v>1.77430192141863</v>
      </c>
      <c r="G88" s="2">
        <v>115</v>
      </c>
      <c r="H88" s="2">
        <v>38.6</v>
      </c>
      <c r="I88" s="2">
        <v>4.33</v>
      </c>
      <c r="J88" s="2">
        <v>19124500</v>
      </c>
      <c r="K88" s="2">
        <v>6419180</v>
      </c>
      <c r="L88" s="2">
        <v>720079</v>
      </c>
      <c r="M88" s="1" t="s">
        <v>15</v>
      </c>
      <c r="N88" s="1" t="s">
        <v>15</v>
      </c>
    </row>
    <row r="89" spans="1:14" x14ac:dyDescent="0.3">
      <c r="A89" s="1" t="s">
        <v>105</v>
      </c>
      <c r="B89" s="7">
        <v>1</v>
      </c>
      <c r="C89" s="1" t="s">
        <v>105</v>
      </c>
      <c r="D89" s="2">
        <v>236200</v>
      </c>
      <c r="E89" s="16">
        <f t="shared" si="4"/>
        <v>5.385194136020611</v>
      </c>
      <c r="F89" s="16">
        <v>2.5200848697479299</v>
      </c>
      <c r="G89" s="2">
        <v>133</v>
      </c>
      <c r="H89" s="2">
        <v>45.4</v>
      </c>
      <c r="I89" s="2">
        <v>4.8600000000000003</v>
      </c>
      <c r="J89" s="2">
        <v>31414600</v>
      </c>
      <c r="K89" s="2">
        <v>10723480</v>
      </c>
      <c r="L89" s="2">
        <v>1147932</v>
      </c>
      <c r="M89" s="1" t="s">
        <v>15</v>
      </c>
      <c r="N89" s="1" t="s">
        <v>15</v>
      </c>
    </row>
    <row r="90" spans="1:14" x14ac:dyDescent="0.3">
      <c r="A90" s="1" t="s">
        <v>106</v>
      </c>
      <c r="B90" s="7">
        <v>1</v>
      </c>
      <c r="C90" s="1" t="s">
        <v>106</v>
      </c>
      <c r="D90" s="2">
        <v>251400</v>
      </c>
      <c r="E90" s="16">
        <f t="shared" si="4"/>
        <v>5.7317434623013614</v>
      </c>
      <c r="F90" s="16">
        <v>2.6822579858367099</v>
      </c>
      <c r="G90" s="2">
        <v>500</v>
      </c>
      <c r="H90" s="2">
        <v>79.2</v>
      </c>
      <c r="I90" s="2">
        <v>5.43</v>
      </c>
      <c r="J90" s="2">
        <v>125700000</v>
      </c>
      <c r="K90" s="2">
        <v>19910880</v>
      </c>
      <c r="L90" s="2">
        <v>1365102</v>
      </c>
      <c r="M90" s="1" t="s">
        <v>15</v>
      </c>
      <c r="N90" s="1" t="s">
        <v>15</v>
      </c>
    </row>
    <row r="91" spans="1:14" x14ac:dyDescent="0.3">
      <c r="A91" s="1" t="s">
        <v>107</v>
      </c>
      <c r="B91" s="7">
        <v>1</v>
      </c>
      <c r="C91" s="1" t="s">
        <v>107</v>
      </c>
      <c r="D91" s="2">
        <v>151000</v>
      </c>
      <c r="E91" s="16">
        <f t="shared" si="4"/>
        <v>3.4426939650258772</v>
      </c>
      <c r="F91" s="16">
        <v>1.6110618769345399</v>
      </c>
      <c r="G91" s="2">
        <v>303</v>
      </c>
      <c r="H91" s="2">
        <v>52.9</v>
      </c>
      <c r="I91" s="2">
        <v>4.1900000000000004</v>
      </c>
      <c r="J91" s="2">
        <v>45753000</v>
      </c>
      <c r="K91" s="2">
        <v>7987900</v>
      </c>
      <c r="L91" s="2">
        <v>632690</v>
      </c>
      <c r="M91" s="1" t="s">
        <v>15</v>
      </c>
      <c r="N91" s="1" t="s">
        <v>15</v>
      </c>
    </row>
    <row r="92" spans="1:14" x14ac:dyDescent="0.3">
      <c r="A92" s="1" t="s">
        <v>108</v>
      </c>
      <c r="B92" s="7" t="s">
        <v>498</v>
      </c>
      <c r="C92" s="1" t="s">
        <v>108</v>
      </c>
      <c r="D92" s="2">
        <v>220500</v>
      </c>
      <c r="E92" s="16">
        <f t="shared" si="4"/>
        <v>5.0272451608490458</v>
      </c>
      <c r="F92" s="16">
        <v>2.35257711168255</v>
      </c>
      <c r="G92" s="2">
        <v>404</v>
      </c>
      <c r="H92" s="2">
        <v>58.8</v>
      </c>
      <c r="I92" s="2">
        <v>4.2300000000000004</v>
      </c>
      <c r="J92" s="2">
        <v>89082000</v>
      </c>
      <c r="K92" s="2">
        <v>12965400</v>
      </c>
      <c r="L92" s="2">
        <v>932715</v>
      </c>
      <c r="M92" s="1" t="s">
        <v>15</v>
      </c>
      <c r="N92" s="1" t="s">
        <v>15</v>
      </c>
    </row>
    <row r="93" spans="1:14" x14ac:dyDescent="0.3">
      <c r="A93" s="1" t="s">
        <v>109</v>
      </c>
      <c r="B93" s="7">
        <v>1</v>
      </c>
      <c r="C93" s="1" t="s">
        <v>109</v>
      </c>
      <c r="D93" s="2">
        <v>105200</v>
      </c>
      <c r="E93" s="16">
        <f t="shared" si="4"/>
        <v>2.3984861266272999</v>
      </c>
      <c r="F93" s="16">
        <v>1.1224086718775701</v>
      </c>
      <c r="G93" s="2">
        <v>68.8</v>
      </c>
      <c r="H93" s="2">
        <v>22.2</v>
      </c>
      <c r="I93" s="2">
        <v>3.8</v>
      </c>
      <c r="J93" s="2">
        <v>7237760</v>
      </c>
      <c r="K93" s="2">
        <v>2335440</v>
      </c>
      <c r="L93" s="2">
        <v>399760</v>
      </c>
      <c r="M93" s="1" t="s">
        <v>15</v>
      </c>
      <c r="N93" s="1" t="s">
        <v>15</v>
      </c>
    </row>
    <row r="94" spans="1:14" x14ac:dyDescent="0.3">
      <c r="A94" s="1" t="s">
        <v>110</v>
      </c>
      <c r="B94" s="7">
        <v>1</v>
      </c>
      <c r="C94" s="1" t="s">
        <v>110</v>
      </c>
      <c r="D94" s="2">
        <v>89500</v>
      </c>
      <c r="E94" s="16">
        <f t="shared" si="4"/>
        <v>2.0405371514557351</v>
      </c>
      <c r="F94" s="16">
        <v>0.954900913812193</v>
      </c>
      <c r="G94" s="2">
        <v>109</v>
      </c>
      <c r="H94" s="2">
        <v>23.6</v>
      </c>
      <c r="I94" s="2">
        <v>4.3499999999999996</v>
      </c>
      <c r="J94" s="2">
        <v>9755500</v>
      </c>
      <c r="K94" s="2">
        <v>2112200</v>
      </c>
      <c r="L94" s="2">
        <v>389325</v>
      </c>
      <c r="M94" s="1" t="s">
        <v>15</v>
      </c>
      <c r="N94" s="1" t="s">
        <v>15</v>
      </c>
    </row>
    <row r="95" spans="1:14" x14ac:dyDescent="0.3">
      <c r="A95" s="1" t="s">
        <v>111</v>
      </c>
      <c r="B95" s="7">
        <v>1</v>
      </c>
      <c r="C95" s="1" t="s">
        <v>111</v>
      </c>
      <c r="D95" s="2">
        <v>83700</v>
      </c>
      <c r="E95" s="16">
        <f t="shared" si="4"/>
        <v>1.908301224322291</v>
      </c>
      <c r="F95" s="16">
        <v>0.89301906688358201</v>
      </c>
      <c r="G95" s="2">
        <v>90.2</v>
      </c>
      <c r="H95" s="2">
        <v>18.100000000000001</v>
      </c>
      <c r="I95" s="2">
        <v>4.37</v>
      </c>
      <c r="J95" s="2">
        <v>7549740</v>
      </c>
      <c r="K95" s="2">
        <v>1514970</v>
      </c>
      <c r="L95" s="2">
        <v>365769</v>
      </c>
      <c r="M95" s="1" t="s">
        <v>15</v>
      </c>
      <c r="N95" s="1" t="s">
        <v>15</v>
      </c>
    </row>
    <row r="96" spans="1:14" x14ac:dyDescent="0.3">
      <c r="A96" s="1" t="s">
        <v>112</v>
      </c>
      <c r="B96" s="7">
        <v>1</v>
      </c>
      <c r="C96" s="1" t="s">
        <v>112</v>
      </c>
      <c r="D96" s="2">
        <v>82200</v>
      </c>
      <c r="E96" s="16">
        <f t="shared" si="4"/>
        <v>1.8741022776498484</v>
      </c>
      <c r="F96" s="16">
        <v>0.87701514095376898</v>
      </c>
      <c r="G96" s="2">
        <v>114</v>
      </c>
      <c r="H96" s="2">
        <v>10.7</v>
      </c>
      <c r="I96" s="2">
        <v>5.65</v>
      </c>
      <c r="J96" s="2">
        <v>9370800</v>
      </c>
      <c r="K96" s="2">
        <v>879540</v>
      </c>
      <c r="L96" s="2">
        <v>464430</v>
      </c>
      <c r="M96" s="1" t="s">
        <v>12</v>
      </c>
      <c r="N96" s="1" t="s">
        <v>25</v>
      </c>
    </row>
    <row r="97" spans="1:14" x14ac:dyDescent="0.3">
      <c r="A97" s="1" t="s">
        <v>113</v>
      </c>
      <c r="B97" s="7">
        <v>1</v>
      </c>
      <c r="C97" s="1" t="s">
        <v>113</v>
      </c>
      <c r="D97" s="2">
        <v>56700</v>
      </c>
      <c r="E97" s="16">
        <f t="shared" si="4"/>
        <v>1.292720184218326</v>
      </c>
      <c r="F97" s="16">
        <v>0.60494840014694296</v>
      </c>
      <c r="G97" s="2">
        <v>42.9</v>
      </c>
      <c r="H97" s="2">
        <v>19.600000000000001</v>
      </c>
      <c r="I97" s="2">
        <v>5.19</v>
      </c>
      <c r="J97" s="2">
        <v>2432430</v>
      </c>
      <c r="K97" s="2">
        <v>1111320</v>
      </c>
      <c r="L97" s="2">
        <v>294273</v>
      </c>
      <c r="M97" s="1" t="s">
        <v>15</v>
      </c>
      <c r="N97" s="1" t="s">
        <v>15</v>
      </c>
    </row>
    <row r="98" spans="1:14" x14ac:dyDescent="0.3">
      <c r="A98" s="1" t="s">
        <v>114</v>
      </c>
      <c r="B98" s="7">
        <v>1</v>
      </c>
      <c r="C98" s="1" t="s">
        <v>114</v>
      </c>
      <c r="D98" s="2">
        <v>42600</v>
      </c>
      <c r="E98" s="16">
        <f t="shared" si="4"/>
        <v>0.97125008549736669</v>
      </c>
      <c r="F98" s="16">
        <v>0.45451149640669802</v>
      </c>
      <c r="G98" s="2">
        <v>108</v>
      </c>
      <c r="H98" s="2">
        <v>49.5</v>
      </c>
      <c r="I98" s="2">
        <v>5.39</v>
      </c>
      <c r="J98" s="2">
        <v>4600800</v>
      </c>
      <c r="K98" s="2">
        <v>2108700</v>
      </c>
      <c r="L98" s="2">
        <v>229614</v>
      </c>
      <c r="M98" s="1" t="s">
        <v>15</v>
      </c>
      <c r="N98" s="1" t="s">
        <v>15</v>
      </c>
    </row>
    <row r="99" spans="1:14" x14ac:dyDescent="0.3">
      <c r="A99" s="1" t="s">
        <v>115</v>
      </c>
      <c r="B99" s="7">
        <v>1</v>
      </c>
      <c r="C99" s="1" t="s">
        <v>115</v>
      </c>
      <c r="D99" s="2">
        <v>98900</v>
      </c>
      <c r="E99" s="16">
        <f t="shared" si="4"/>
        <v>2.2548505506030416</v>
      </c>
      <c r="F99" s="16">
        <v>1.0551921829723601</v>
      </c>
      <c r="G99" s="2">
        <v>184</v>
      </c>
      <c r="H99" s="2">
        <v>52.4</v>
      </c>
      <c r="I99" s="2">
        <v>29.19</v>
      </c>
      <c r="J99" s="2">
        <v>18197600</v>
      </c>
      <c r="K99" s="2">
        <v>5182360</v>
      </c>
      <c r="L99" s="2">
        <v>2886891</v>
      </c>
      <c r="M99" s="1" t="s">
        <v>15</v>
      </c>
      <c r="N99" s="1" t="s">
        <v>15</v>
      </c>
    </row>
    <row r="100" spans="1:14" x14ac:dyDescent="0.3">
      <c r="A100" s="1" t="s">
        <v>116</v>
      </c>
      <c r="B100" s="7">
        <v>2</v>
      </c>
      <c r="C100" s="1" t="s">
        <v>116</v>
      </c>
      <c r="D100" s="2">
        <v>100300</v>
      </c>
      <c r="E100" s="16">
        <f t="shared" si="4"/>
        <v>2.2867695674973207</v>
      </c>
      <c r="F100" s="16">
        <v>1.07012918050685</v>
      </c>
      <c r="G100" s="2">
        <v>135</v>
      </c>
      <c r="H100" s="2">
        <v>49.6</v>
      </c>
      <c r="I100" s="2">
        <v>27.59</v>
      </c>
      <c r="J100" s="2">
        <v>13540500</v>
      </c>
      <c r="K100" s="2">
        <v>4974880</v>
      </c>
      <c r="L100" s="2">
        <v>2767277</v>
      </c>
      <c r="M100" s="1" t="s">
        <v>15</v>
      </c>
      <c r="N100" s="1" t="s">
        <v>15</v>
      </c>
    </row>
    <row r="101" spans="1:14" x14ac:dyDescent="0.3">
      <c r="A101" s="1" t="s">
        <v>117</v>
      </c>
      <c r="B101" s="7">
        <v>3</v>
      </c>
      <c r="C101" s="1" t="s">
        <v>117</v>
      </c>
      <c r="D101" s="2">
        <v>100100</v>
      </c>
      <c r="E101" s="16">
        <f t="shared" si="4"/>
        <v>2.2822097079409955</v>
      </c>
      <c r="F101" s="16">
        <v>1.0679953237162101</v>
      </c>
      <c r="G101" s="2">
        <v>115</v>
      </c>
      <c r="H101" s="2">
        <v>65.3</v>
      </c>
      <c r="I101" s="2">
        <v>16.71</v>
      </c>
      <c r="J101" s="2">
        <v>11511500</v>
      </c>
      <c r="K101" s="2">
        <v>6536530</v>
      </c>
      <c r="L101" s="2">
        <v>1672671</v>
      </c>
      <c r="M101" s="1" t="s">
        <v>15</v>
      </c>
      <c r="N101" s="1" t="s">
        <v>15</v>
      </c>
    </row>
    <row r="102" spans="1:14" x14ac:dyDescent="0.3">
      <c r="A102" s="1" t="s">
        <v>118</v>
      </c>
      <c r="B102" s="7">
        <v>4</v>
      </c>
      <c r="C102" s="1" t="s">
        <v>118</v>
      </c>
      <c r="D102" s="2">
        <v>67800</v>
      </c>
      <c r="E102" s="16">
        <f t="shared" si="4"/>
        <v>1.5457923895944006</v>
      </c>
      <c r="F102" s="16">
        <v>0.72337745202756099</v>
      </c>
      <c r="G102" s="2">
        <v>73.599999999999994</v>
      </c>
      <c r="H102" s="2">
        <v>50.1</v>
      </c>
      <c r="I102" s="2">
        <v>11.85</v>
      </c>
      <c r="J102" s="2">
        <v>4990080</v>
      </c>
      <c r="K102" s="2">
        <v>3396780</v>
      </c>
      <c r="L102" s="2">
        <v>803430</v>
      </c>
      <c r="M102" s="1" t="s">
        <v>15</v>
      </c>
      <c r="N102" s="1" t="s">
        <v>15</v>
      </c>
    </row>
    <row r="103" spans="1:14" x14ac:dyDescent="0.3">
      <c r="A103" s="1" t="s">
        <v>119</v>
      </c>
      <c r="B103" s="7">
        <v>1</v>
      </c>
      <c r="C103" s="1" t="s">
        <v>119</v>
      </c>
      <c r="D103" s="2">
        <v>117400</v>
      </c>
      <c r="E103" s="16">
        <f t="shared" si="4"/>
        <v>2.6766375595631655</v>
      </c>
      <c r="F103" s="16">
        <v>1.2525739361067201</v>
      </c>
      <c r="G103" s="2">
        <v>271</v>
      </c>
      <c r="H103" s="2">
        <v>53</v>
      </c>
      <c r="I103" s="2">
        <v>13.07</v>
      </c>
      <c r="J103" s="2">
        <v>31815400</v>
      </c>
      <c r="K103" s="2">
        <v>6222200</v>
      </c>
      <c r="L103" s="2">
        <v>1534418</v>
      </c>
      <c r="M103" s="1" t="s">
        <v>15</v>
      </c>
      <c r="N103" s="1" t="s">
        <v>15</v>
      </c>
    </row>
    <row r="104" spans="1:14" x14ac:dyDescent="0.3">
      <c r="A104" s="1" t="s">
        <v>120</v>
      </c>
      <c r="B104" s="7" t="s">
        <v>498</v>
      </c>
      <c r="C104" s="1" t="s">
        <v>120</v>
      </c>
      <c r="D104" s="2">
        <v>158500</v>
      </c>
      <c r="E104" s="16">
        <f t="shared" si="4"/>
        <v>3.6136886983880894</v>
      </c>
      <c r="F104" s="16">
        <v>1.6910815065836</v>
      </c>
      <c r="G104" s="2">
        <v>132</v>
      </c>
      <c r="H104" s="2">
        <v>52.6</v>
      </c>
      <c r="I104" s="2">
        <v>7.29</v>
      </c>
      <c r="J104" s="2">
        <v>20922000</v>
      </c>
      <c r="K104" s="2">
        <v>8337100</v>
      </c>
      <c r="L104" s="2">
        <v>1155465</v>
      </c>
      <c r="M104" s="1" t="s">
        <v>15</v>
      </c>
      <c r="N104" s="1" t="s">
        <v>15</v>
      </c>
    </row>
    <row r="105" spans="1:14" x14ac:dyDescent="0.3">
      <c r="A105" s="1" t="s">
        <v>121</v>
      </c>
      <c r="B105" s="7" t="s">
        <v>499</v>
      </c>
      <c r="C105" s="1" t="s">
        <v>121</v>
      </c>
      <c r="D105" s="2">
        <v>132200</v>
      </c>
      <c r="E105" s="16">
        <f t="shared" si="4"/>
        <v>3.0140671667312646</v>
      </c>
      <c r="F105" s="16">
        <v>1.41047933861421</v>
      </c>
      <c r="G105" s="2">
        <v>262</v>
      </c>
      <c r="H105" s="2">
        <v>51.5</v>
      </c>
      <c r="I105" s="2">
        <v>8.25</v>
      </c>
      <c r="J105" s="2">
        <v>34636400</v>
      </c>
      <c r="K105" s="2">
        <v>6808300</v>
      </c>
      <c r="L105" s="2">
        <v>1090650</v>
      </c>
      <c r="M105" s="1" t="s">
        <v>15</v>
      </c>
      <c r="N105" s="1" t="s">
        <v>15</v>
      </c>
    </row>
    <row r="106" spans="1:14" x14ac:dyDescent="0.3">
      <c r="A106" s="1" t="s">
        <v>122</v>
      </c>
      <c r="B106" s="7">
        <v>1</v>
      </c>
      <c r="C106" s="1" t="s">
        <v>122</v>
      </c>
      <c r="D106" s="2">
        <v>107500</v>
      </c>
      <c r="E106" s="16">
        <f t="shared" si="4"/>
        <v>2.4509245115250451</v>
      </c>
      <c r="F106" s="16">
        <v>1.14694802496995</v>
      </c>
      <c r="G106" s="2">
        <v>126</v>
      </c>
      <c r="H106" s="2">
        <v>38.4</v>
      </c>
      <c r="I106" s="2">
        <v>5.79</v>
      </c>
      <c r="J106" s="2">
        <v>13545000</v>
      </c>
      <c r="K106" s="2">
        <v>4128000</v>
      </c>
      <c r="L106" s="2">
        <v>622425</v>
      </c>
      <c r="M106" s="1" t="s">
        <v>15</v>
      </c>
      <c r="N106" s="1" t="s">
        <v>15</v>
      </c>
    </row>
    <row r="107" spans="1:14" x14ac:dyDescent="0.3">
      <c r="A107" s="1" t="s">
        <v>123</v>
      </c>
      <c r="B107" s="7">
        <v>1</v>
      </c>
      <c r="C107" s="1" t="s">
        <v>123</v>
      </c>
      <c r="D107" s="2">
        <v>14900</v>
      </c>
      <c r="E107" s="16">
        <f t="shared" si="4"/>
        <v>0.33970953694626205</v>
      </c>
      <c r="F107" s="16">
        <v>0.15897233090281199</v>
      </c>
      <c r="G107" s="2">
        <v>50.4</v>
      </c>
      <c r="H107" s="2">
        <v>39.5</v>
      </c>
      <c r="I107" s="2">
        <v>4.3600000000000003</v>
      </c>
      <c r="J107" s="2">
        <v>750960</v>
      </c>
      <c r="K107" s="2">
        <v>588550</v>
      </c>
      <c r="L107" s="2">
        <v>64964</v>
      </c>
      <c r="M107" s="1" t="s">
        <v>12</v>
      </c>
      <c r="N107" s="1" t="s">
        <v>36</v>
      </c>
    </row>
    <row r="108" spans="1:14" x14ac:dyDescent="0.3">
      <c r="A108" s="1" t="s">
        <v>124</v>
      </c>
      <c r="B108" s="7" t="s">
        <v>497</v>
      </c>
      <c r="C108" s="1" t="s">
        <v>123</v>
      </c>
      <c r="D108" s="2">
        <v>24100</v>
      </c>
      <c r="E108" s="16">
        <f t="shared" si="4"/>
        <v>0.54946307653724269</v>
      </c>
      <c r="F108" s="16">
        <v>0.25712974327233401</v>
      </c>
      <c r="G108" s="2">
        <v>50.4</v>
      </c>
      <c r="H108" s="2">
        <v>39.5</v>
      </c>
      <c r="I108" s="2">
        <v>4.3600000000000003</v>
      </c>
      <c r="J108" s="2">
        <v>1214640</v>
      </c>
      <c r="K108" s="2">
        <v>951950</v>
      </c>
      <c r="L108" s="2">
        <v>105076</v>
      </c>
      <c r="M108" s="1" t="s">
        <v>12</v>
      </c>
      <c r="N108" s="1" t="s">
        <v>36</v>
      </c>
    </row>
    <row r="109" spans="1:14" x14ac:dyDescent="0.3">
      <c r="A109" s="1" t="s">
        <v>125</v>
      </c>
      <c r="B109" s="7">
        <v>1</v>
      </c>
      <c r="C109" s="1" t="s">
        <v>125</v>
      </c>
      <c r="D109" s="2">
        <v>13400</v>
      </c>
      <c r="E109" s="16">
        <f t="shared" si="4"/>
        <v>0.30551059027381955</v>
      </c>
      <c r="F109" s="16">
        <v>0.14296840497299901</v>
      </c>
      <c r="G109" s="2">
        <v>30.5</v>
      </c>
      <c r="H109" s="2">
        <v>24.1</v>
      </c>
      <c r="I109" s="2">
        <v>3.81</v>
      </c>
      <c r="J109" s="2">
        <v>408700</v>
      </c>
      <c r="K109" s="2">
        <v>322940</v>
      </c>
      <c r="L109" s="2">
        <v>51054</v>
      </c>
      <c r="M109" s="1" t="s">
        <v>15</v>
      </c>
      <c r="N109" s="1" t="s">
        <v>15</v>
      </c>
    </row>
    <row r="110" spans="1:14" x14ac:dyDescent="0.3">
      <c r="A110" s="1" t="s">
        <v>126</v>
      </c>
      <c r="B110" s="7" t="s">
        <v>497</v>
      </c>
      <c r="C110" s="1" t="s">
        <v>125</v>
      </c>
      <c r="D110" s="2">
        <v>8600</v>
      </c>
      <c r="E110" s="16">
        <f t="shared" si="4"/>
        <v>0.1960739609220036</v>
      </c>
      <c r="F110" s="16">
        <v>9.1755841997596205E-2</v>
      </c>
      <c r="G110" s="2">
        <v>30.5</v>
      </c>
      <c r="H110" s="2">
        <v>24.1</v>
      </c>
      <c r="I110" s="2">
        <v>3.81</v>
      </c>
      <c r="J110" s="2">
        <v>262300</v>
      </c>
      <c r="K110" s="2">
        <v>207260</v>
      </c>
      <c r="L110" s="2">
        <v>32766</v>
      </c>
      <c r="M110" s="1" t="s">
        <v>15</v>
      </c>
      <c r="N110" s="1" t="s">
        <v>15</v>
      </c>
    </row>
    <row r="111" spans="1:14" x14ac:dyDescent="0.3">
      <c r="A111" s="1" t="s">
        <v>127</v>
      </c>
      <c r="B111" s="7">
        <v>1</v>
      </c>
      <c r="C111" s="1" t="s">
        <v>127</v>
      </c>
      <c r="D111" s="2">
        <v>9000</v>
      </c>
      <c r="E111" s="16">
        <f t="shared" si="4"/>
        <v>0.20519368003465493</v>
      </c>
      <c r="F111" s="16">
        <v>9.6023555578879802E-2</v>
      </c>
      <c r="G111" s="2">
        <v>35.200000000000003</v>
      </c>
      <c r="H111" s="2">
        <v>20.6</v>
      </c>
      <c r="J111" s="2">
        <v>316800</v>
      </c>
      <c r="K111" s="2">
        <v>185400</v>
      </c>
      <c r="M111" s="1" t="s">
        <v>15</v>
      </c>
      <c r="N111" s="1" t="s">
        <v>15</v>
      </c>
    </row>
    <row r="112" spans="1:14" x14ac:dyDescent="0.3">
      <c r="A112" s="1" t="s">
        <v>128</v>
      </c>
      <c r="B112" s="7" t="s">
        <v>497</v>
      </c>
      <c r="C112" s="1" t="s">
        <v>127</v>
      </c>
      <c r="D112" s="2">
        <v>200</v>
      </c>
      <c r="E112" s="16">
        <f t="shared" si="4"/>
        <v>4.5598595563256647E-3</v>
      </c>
      <c r="F112" s="16">
        <v>2.1338567906417699E-3</v>
      </c>
      <c r="G112" s="2">
        <v>35.200000000000003</v>
      </c>
      <c r="H112" s="2">
        <v>20.6</v>
      </c>
      <c r="J112" s="2">
        <v>7040</v>
      </c>
      <c r="K112" s="2">
        <v>4120</v>
      </c>
      <c r="M112" s="1" t="s">
        <v>15</v>
      </c>
      <c r="N112" s="1" t="s">
        <v>15</v>
      </c>
    </row>
    <row r="113" spans="1:14" x14ac:dyDescent="0.3">
      <c r="A113" s="1" t="s">
        <v>129</v>
      </c>
      <c r="B113" s="7">
        <v>1</v>
      </c>
      <c r="C113" s="1" t="s">
        <v>129</v>
      </c>
      <c r="D113" s="2">
        <v>300</v>
      </c>
      <c r="E113" s="16">
        <f t="shared" si="4"/>
        <v>6.8397893344884983E-3</v>
      </c>
      <c r="F113" s="16">
        <v>3.20078518596266E-3</v>
      </c>
      <c r="G113" s="2">
        <v>29.8</v>
      </c>
      <c r="H113" s="2">
        <v>22.6</v>
      </c>
      <c r="I113" s="2">
        <v>2.92</v>
      </c>
      <c r="J113" s="2">
        <v>8940</v>
      </c>
      <c r="K113" s="2">
        <v>6780</v>
      </c>
      <c r="L113" s="2">
        <v>876</v>
      </c>
      <c r="M113" s="1" t="s">
        <v>15</v>
      </c>
      <c r="N113" s="1" t="s">
        <v>15</v>
      </c>
    </row>
    <row r="114" spans="1:14" x14ac:dyDescent="0.3">
      <c r="A114" s="1" t="s">
        <v>130</v>
      </c>
      <c r="B114" s="7">
        <v>1</v>
      </c>
      <c r="C114" s="1" t="s">
        <v>130</v>
      </c>
      <c r="D114" s="2">
        <v>23400</v>
      </c>
      <c r="E114" s="16">
        <f t="shared" si="4"/>
        <v>0.5335035680901028</v>
      </c>
      <c r="F114" s="16">
        <v>0.249661244505087</v>
      </c>
      <c r="G114" s="2">
        <v>465</v>
      </c>
      <c r="H114" s="2">
        <v>228</v>
      </c>
      <c r="I114" s="2">
        <v>5.89</v>
      </c>
      <c r="J114" s="2">
        <v>10881000</v>
      </c>
      <c r="K114" s="2">
        <v>5335200</v>
      </c>
      <c r="L114" s="2">
        <v>137826</v>
      </c>
      <c r="M114" s="1" t="s">
        <v>15</v>
      </c>
      <c r="N114" s="1" t="s">
        <v>15</v>
      </c>
    </row>
    <row r="115" spans="1:14" x14ac:dyDescent="0.3">
      <c r="A115" s="1" t="s">
        <v>131</v>
      </c>
      <c r="B115" s="7">
        <v>1</v>
      </c>
      <c r="C115" s="1" t="s">
        <v>131</v>
      </c>
      <c r="D115" s="2">
        <v>8700</v>
      </c>
      <c r="E115" s="16">
        <f t="shared" si="4"/>
        <v>0.19835389070016643</v>
      </c>
      <c r="F115" s="16">
        <v>9.2822770392917101E-2</v>
      </c>
      <c r="G115" s="2">
        <v>71</v>
      </c>
      <c r="H115" s="2">
        <v>23.5</v>
      </c>
      <c r="J115" s="2">
        <v>617700</v>
      </c>
      <c r="K115" s="2">
        <v>204450</v>
      </c>
      <c r="M115" s="1" t="s">
        <v>15</v>
      </c>
      <c r="N115" s="1" t="s">
        <v>15</v>
      </c>
    </row>
    <row r="116" spans="1:14" x14ac:dyDescent="0.3">
      <c r="A116" s="1" t="s">
        <v>132</v>
      </c>
      <c r="B116" s="7">
        <v>1</v>
      </c>
      <c r="C116" s="1" t="s">
        <v>132</v>
      </c>
      <c r="D116" s="2">
        <v>10800</v>
      </c>
      <c r="E116" s="16">
        <f t="shared" si="4"/>
        <v>0.24623241604158591</v>
      </c>
      <c r="F116" s="16">
        <v>0.115228266694656</v>
      </c>
      <c r="G116" s="2">
        <v>152</v>
      </c>
      <c r="H116" s="2">
        <v>21.5</v>
      </c>
      <c r="I116" s="2">
        <v>3.19</v>
      </c>
      <c r="J116" s="2">
        <v>1641600</v>
      </c>
      <c r="K116" s="2">
        <v>232200</v>
      </c>
      <c r="L116" s="2">
        <v>34452</v>
      </c>
      <c r="M116" s="1" t="s">
        <v>15</v>
      </c>
      <c r="N116" s="1" t="s">
        <v>15</v>
      </c>
    </row>
    <row r="117" spans="1:14" x14ac:dyDescent="0.3">
      <c r="A117" s="1" t="s">
        <v>133</v>
      </c>
      <c r="B117" s="7" t="s">
        <v>499</v>
      </c>
      <c r="C117" s="1" t="s">
        <v>133</v>
      </c>
      <c r="D117" s="2">
        <v>119700</v>
      </c>
      <c r="E117" s="16">
        <f t="shared" si="4"/>
        <v>2.7290759444609107</v>
      </c>
      <c r="F117" s="16">
        <v>1.2771132891990999</v>
      </c>
      <c r="G117" s="2">
        <v>698</v>
      </c>
      <c r="H117" s="2">
        <v>32.4</v>
      </c>
      <c r="J117" s="2">
        <v>83550600</v>
      </c>
      <c r="K117" s="2">
        <v>3878280</v>
      </c>
      <c r="M117" s="1" t="s">
        <v>12</v>
      </c>
      <c r="N117" s="1" t="s">
        <v>134</v>
      </c>
    </row>
    <row r="118" spans="1:14" x14ac:dyDescent="0.3">
      <c r="A118" s="1" t="s">
        <v>135</v>
      </c>
      <c r="B118" s="7">
        <v>1</v>
      </c>
      <c r="C118" s="1" t="s">
        <v>135</v>
      </c>
      <c r="D118" s="2">
        <v>4500</v>
      </c>
      <c r="E118" s="16">
        <f t="shared" si="4"/>
        <v>0.10259684001732747</v>
      </c>
      <c r="F118" s="16">
        <v>4.8011777789439901E-2</v>
      </c>
      <c r="G118" s="2">
        <v>64.8</v>
      </c>
      <c r="H118" s="2">
        <v>22.5</v>
      </c>
      <c r="I118" s="2">
        <v>1.29</v>
      </c>
      <c r="J118" s="2">
        <v>291600</v>
      </c>
      <c r="K118" s="2">
        <v>101250</v>
      </c>
      <c r="L118" s="2">
        <v>5805</v>
      </c>
      <c r="M118" s="1" t="s">
        <v>15</v>
      </c>
      <c r="N118" s="1" t="s">
        <v>15</v>
      </c>
    </row>
    <row r="119" spans="1:14" x14ac:dyDescent="0.3">
      <c r="A119" s="1" t="s">
        <v>136</v>
      </c>
      <c r="B119" s="7">
        <v>1</v>
      </c>
      <c r="C119" s="1" t="s">
        <v>136</v>
      </c>
      <c r="D119" s="2">
        <v>0</v>
      </c>
      <c r="E119" s="16">
        <f t="shared" si="4"/>
        <v>0</v>
      </c>
      <c r="F119" s="16">
        <v>0</v>
      </c>
      <c r="G119" s="2">
        <v>67.599999999999994</v>
      </c>
      <c r="H119" s="2">
        <v>32</v>
      </c>
      <c r="J119" s="2">
        <v>0</v>
      </c>
      <c r="K119" s="2">
        <v>0</v>
      </c>
      <c r="M119" s="1" t="s">
        <v>15</v>
      </c>
      <c r="N119" s="1" t="s">
        <v>15</v>
      </c>
    </row>
    <row r="120" spans="1:14" x14ac:dyDescent="0.3">
      <c r="A120" s="1" t="s">
        <v>137</v>
      </c>
      <c r="B120" s="7">
        <v>1</v>
      </c>
      <c r="C120" s="1" t="s">
        <v>137</v>
      </c>
      <c r="D120" s="2">
        <v>0</v>
      </c>
      <c r="E120" s="16">
        <f t="shared" si="4"/>
        <v>0</v>
      </c>
      <c r="F120" s="16">
        <v>0</v>
      </c>
      <c r="G120" s="2">
        <v>78.3</v>
      </c>
      <c r="H120" s="2">
        <v>31</v>
      </c>
      <c r="I120" s="2">
        <v>1.05</v>
      </c>
      <c r="J120" s="2">
        <v>0</v>
      </c>
      <c r="K120" s="2">
        <v>0</v>
      </c>
      <c r="L120" s="2">
        <v>0</v>
      </c>
      <c r="M120" s="1" t="s">
        <v>15</v>
      </c>
      <c r="N120" s="1" t="s">
        <v>15</v>
      </c>
    </row>
    <row r="121" spans="1:14" x14ac:dyDescent="0.3">
      <c r="A121" s="1" t="s">
        <v>138</v>
      </c>
      <c r="B121" s="7">
        <v>1</v>
      </c>
      <c r="C121" s="1" t="s">
        <v>138</v>
      </c>
      <c r="D121" s="2">
        <v>33100</v>
      </c>
      <c r="E121" s="16">
        <f t="shared" si="4"/>
        <v>0.75465675657189757</v>
      </c>
      <c r="F121" s="16">
        <v>0.35315329885121299</v>
      </c>
      <c r="G121" s="2">
        <v>500</v>
      </c>
      <c r="H121" s="2">
        <v>33.5</v>
      </c>
      <c r="J121" s="2">
        <v>16550000</v>
      </c>
      <c r="K121" s="2">
        <v>1108850</v>
      </c>
      <c r="M121" s="1" t="s">
        <v>12</v>
      </c>
      <c r="N121" s="1" t="s">
        <v>48</v>
      </c>
    </row>
    <row r="122" spans="1:14" x14ac:dyDescent="0.3">
      <c r="A122" s="1" t="s">
        <v>139</v>
      </c>
      <c r="B122" s="7">
        <v>2</v>
      </c>
      <c r="C122" s="1" t="s">
        <v>139</v>
      </c>
      <c r="D122" s="2">
        <v>43000</v>
      </c>
      <c r="E122" s="16">
        <f t="shared" si="4"/>
        <v>0.9803698046100181</v>
      </c>
      <c r="F122" s="16">
        <v>0.458779209987981</v>
      </c>
      <c r="G122" s="2">
        <v>256</v>
      </c>
      <c r="H122" s="2">
        <v>34.700000000000003</v>
      </c>
      <c r="J122" s="2">
        <v>11008000</v>
      </c>
      <c r="K122" s="2">
        <v>1492100</v>
      </c>
      <c r="M122" s="1" t="s">
        <v>12</v>
      </c>
      <c r="N122" s="1" t="s">
        <v>48</v>
      </c>
    </row>
    <row r="123" spans="1:14" x14ac:dyDescent="0.3">
      <c r="A123" s="1" t="s">
        <v>140</v>
      </c>
      <c r="B123" s="7" t="s">
        <v>501</v>
      </c>
      <c r="C123" s="1" t="s">
        <v>140</v>
      </c>
      <c r="D123" s="2">
        <v>49700</v>
      </c>
      <c r="E123" s="16">
        <f t="shared" si="4"/>
        <v>1.1331250997469278</v>
      </c>
      <c r="F123" s="16">
        <v>0.53026341247447994</v>
      </c>
      <c r="G123" s="2">
        <v>244</v>
      </c>
      <c r="H123" s="2">
        <v>39.299999999999997</v>
      </c>
      <c r="J123" s="2">
        <v>12126800</v>
      </c>
      <c r="K123" s="2">
        <v>1953210</v>
      </c>
      <c r="M123" s="1" t="s">
        <v>12</v>
      </c>
      <c r="N123" s="1" t="s">
        <v>48</v>
      </c>
    </row>
    <row r="124" spans="1:14" x14ac:dyDescent="0.3">
      <c r="A124" s="1" t="s">
        <v>141</v>
      </c>
      <c r="B124" s="7">
        <v>1</v>
      </c>
      <c r="C124" s="1" t="s">
        <v>141</v>
      </c>
      <c r="D124" s="2">
        <v>19000</v>
      </c>
      <c r="E124" s="16">
        <f t="shared" si="4"/>
        <v>0.43318665785093818</v>
      </c>
      <c r="F124" s="16">
        <v>0.20271639511096801</v>
      </c>
      <c r="G124" s="2">
        <v>102</v>
      </c>
      <c r="H124" s="2">
        <v>23.9</v>
      </c>
      <c r="I124" s="2">
        <v>1.38</v>
      </c>
      <c r="J124" s="2">
        <v>1938000</v>
      </c>
      <c r="K124" s="2">
        <v>454100</v>
      </c>
      <c r="L124" s="2">
        <v>26220</v>
      </c>
      <c r="M124" s="1" t="s">
        <v>15</v>
      </c>
      <c r="N124" s="1" t="s">
        <v>15</v>
      </c>
    </row>
    <row r="125" spans="1:14" x14ac:dyDescent="0.3">
      <c r="A125" s="1" t="s">
        <v>142</v>
      </c>
      <c r="B125" s="7">
        <v>1</v>
      </c>
      <c r="C125" s="1" t="s">
        <v>142</v>
      </c>
      <c r="D125" s="2">
        <v>0</v>
      </c>
      <c r="E125" s="16">
        <f t="shared" si="4"/>
        <v>0</v>
      </c>
      <c r="F125" s="16">
        <v>0</v>
      </c>
      <c r="G125" s="2">
        <v>110</v>
      </c>
      <c r="H125" s="2">
        <v>17.5</v>
      </c>
      <c r="J125" s="2">
        <v>0</v>
      </c>
      <c r="K125" s="2">
        <v>0</v>
      </c>
      <c r="M125" s="1" t="s">
        <v>15</v>
      </c>
      <c r="N125" s="1" t="s">
        <v>15</v>
      </c>
    </row>
    <row r="126" spans="1:14" x14ac:dyDescent="0.3">
      <c r="A126" s="1" t="s">
        <v>143</v>
      </c>
      <c r="B126" s="7">
        <v>3</v>
      </c>
      <c r="C126" s="1" t="s">
        <v>143</v>
      </c>
      <c r="D126" s="2">
        <v>163200</v>
      </c>
      <c r="E126" s="16">
        <f t="shared" si="4"/>
        <v>3.7208453979617424</v>
      </c>
      <c r="F126" s="16">
        <v>1.7412271411636899</v>
      </c>
      <c r="G126" s="2">
        <v>372</v>
      </c>
      <c r="H126" s="2">
        <v>135</v>
      </c>
      <c r="J126" s="2">
        <v>60710400</v>
      </c>
      <c r="K126" s="2">
        <v>22032000</v>
      </c>
      <c r="M126" s="1" t="s">
        <v>15</v>
      </c>
      <c r="N126" s="1" t="s">
        <v>15</v>
      </c>
    </row>
    <row r="127" spans="1:14" x14ac:dyDescent="0.3">
      <c r="A127" s="1" t="s">
        <v>144</v>
      </c>
      <c r="B127" s="7">
        <v>3</v>
      </c>
      <c r="C127" s="1" t="s">
        <v>144</v>
      </c>
      <c r="D127" s="2">
        <v>272500</v>
      </c>
      <c r="E127" s="16">
        <f t="shared" si="4"/>
        <v>6.2128086454937188</v>
      </c>
      <c r="F127" s="16">
        <v>2.9073798772494199</v>
      </c>
      <c r="G127" s="2">
        <v>384</v>
      </c>
      <c r="H127" s="2">
        <v>36.6</v>
      </c>
      <c r="J127" s="2">
        <v>104640000</v>
      </c>
      <c r="K127" s="2">
        <v>9973500</v>
      </c>
      <c r="M127" s="1" t="s">
        <v>15</v>
      </c>
      <c r="N127" s="1" t="s">
        <v>15</v>
      </c>
    </row>
    <row r="128" spans="1:14" x14ac:dyDescent="0.3">
      <c r="A128" s="1" t="s">
        <v>145</v>
      </c>
      <c r="B128" s="7">
        <v>1</v>
      </c>
      <c r="C128" s="1" t="s">
        <v>145</v>
      </c>
      <c r="D128" s="2">
        <v>43800</v>
      </c>
      <c r="E128" s="16">
        <f t="shared" si="4"/>
        <v>0.99860924283532071</v>
      </c>
      <c r="F128" s="16">
        <v>0.467314637150548</v>
      </c>
      <c r="G128" s="2">
        <v>183</v>
      </c>
      <c r="H128" s="2">
        <v>51</v>
      </c>
      <c r="J128" s="2">
        <v>8015400</v>
      </c>
      <c r="K128" s="2">
        <v>2233800</v>
      </c>
      <c r="M128" s="1" t="s">
        <v>12</v>
      </c>
      <c r="N128" s="1" t="s">
        <v>57</v>
      </c>
    </row>
    <row r="129" spans="1:14" x14ac:dyDescent="0.3">
      <c r="A129" s="1" t="s">
        <v>146</v>
      </c>
      <c r="B129" s="7">
        <v>1</v>
      </c>
      <c r="C129" s="1" t="s">
        <v>146</v>
      </c>
      <c r="D129" s="2">
        <v>17700</v>
      </c>
      <c r="E129" s="16">
        <f t="shared" si="4"/>
        <v>0.40354757073482139</v>
      </c>
      <c r="F129" s="16">
        <v>0.18884632597179701</v>
      </c>
      <c r="G129" s="2">
        <v>53.2</v>
      </c>
      <c r="H129" s="2">
        <v>27.6</v>
      </c>
      <c r="J129" s="2">
        <v>941640</v>
      </c>
      <c r="K129" s="2">
        <v>488520</v>
      </c>
      <c r="M129" s="1" t="s">
        <v>12</v>
      </c>
      <c r="N129" s="1" t="s">
        <v>59</v>
      </c>
    </row>
    <row r="130" spans="1:14" x14ac:dyDescent="0.3">
      <c r="A130" s="1" t="s">
        <v>147</v>
      </c>
      <c r="B130" s="7" t="s">
        <v>497</v>
      </c>
      <c r="C130" s="1" t="s">
        <v>147</v>
      </c>
      <c r="D130" s="2">
        <v>17100</v>
      </c>
      <c r="E130" s="16">
        <f t="shared" si="4"/>
        <v>0.38986799206584433</v>
      </c>
      <c r="F130" s="16">
        <v>0.182444755599872</v>
      </c>
      <c r="M130" s="1" t="s">
        <v>15</v>
      </c>
      <c r="N130" s="1" t="s">
        <v>15</v>
      </c>
    </row>
    <row r="131" spans="1:14" s="3" customFormat="1" x14ac:dyDescent="0.3">
      <c r="A131" s="4" t="s">
        <v>508</v>
      </c>
      <c r="B131" s="6"/>
      <c r="C131" s="4"/>
      <c r="D131" s="5">
        <f>SUM(D87:D130)</f>
        <v>4386100</v>
      </c>
      <c r="E131" s="17">
        <f>(SUM(D87:D130)/D131)*100</f>
        <v>100</v>
      </c>
      <c r="F131" s="17">
        <f>SUM(F87:F130)</f>
        <v>46.796546347169368</v>
      </c>
      <c r="G131" s="5"/>
      <c r="H131" s="5"/>
      <c r="I131" s="5"/>
      <c r="J131" s="5">
        <f>(SUM(J87:J130))/1000000000</f>
        <v>1.7119389300000001</v>
      </c>
      <c r="K131" s="5">
        <f>(SUM(K87:K130))/1000000000</f>
        <v>0.29997762</v>
      </c>
      <c r="L131" s="5">
        <f>(SUM(L87:L130))/1000000</f>
        <v>25.417601000000001</v>
      </c>
      <c r="M131" s="4"/>
      <c r="N131" s="4"/>
    </row>
    <row r="132" spans="1:14" x14ac:dyDescent="0.3">
      <c r="A132" s="1" t="s">
        <v>148</v>
      </c>
      <c r="B132" s="7">
        <v>1</v>
      </c>
      <c r="C132" s="1" t="s">
        <v>148</v>
      </c>
      <c r="D132" s="2">
        <v>1505279.832619</v>
      </c>
      <c r="E132" s="16">
        <f>(D132/$D$168)*100</f>
        <v>4.1154406433648596</v>
      </c>
      <c r="F132" s="16">
        <v>1.96077100287401</v>
      </c>
      <c r="G132" s="2">
        <v>226</v>
      </c>
      <c r="H132" s="2">
        <v>108</v>
      </c>
      <c r="I132" s="2">
        <v>20.6</v>
      </c>
      <c r="J132" s="2">
        <v>340193242.17189401</v>
      </c>
      <c r="K132" s="2">
        <v>162570221.92285201</v>
      </c>
      <c r="L132" s="2">
        <v>31008764.551951401</v>
      </c>
      <c r="M132" s="1" t="s">
        <v>15</v>
      </c>
      <c r="N132" s="1" t="s">
        <v>15</v>
      </c>
    </row>
    <row r="133" spans="1:14" x14ac:dyDescent="0.3">
      <c r="A133" s="1" t="s">
        <v>149</v>
      </c>
      <c r="B133" s="7">
        <v>1</v>
      </c>
      <c r="C133" s="1" t="s">
        <v>149</v>
      </c>
      <c r="D133" s="2">
        <v>4366724.7180839898</v>
      </c>
      <c r="E133" s="16">
        <f t="shared" ref="E133:E167" si="5">(D133/$D$168)*100</f>
        <v>11.938641569336319</v>
      </c>
      <c r="F133" s="16">
        <v>5.6880767410901996</v>
      </c>
      <c r="G133" s="2">
        <v>132</v>
      </c>
      <c r="H133" s="2">
        <v>82.9</v>
      </c>
      <c r="I133" s="2">
        <v>23.56</v>
      </c>
      <c r="J133" s="2">
        <v>576407662.78708696</v>
      </c>
      <c r="K133" s="2">
        <v>362001479.12916303</v>
      </c>
      <c r="L133" s="2">
        <v>102880034.358059</v>
      </c>
      <c r="M133" s="1" t="s">
        <v>15</v>
      </c>
      <c r="N133" s="1" t="s">
        <v>15</v>
      </c>
    </row>
    <row r="134" spans="1:14" x14ac:dyDescent="0.3">
      <c r="A134" s="1" t="s">
        <v>150</v>
      </c>
      <c r="B134" s="7">
        <v>1</v>
      </c>
      <c r="C134" s="1" t="s">
        <v>150</v>
      </c>
      <c r="D134" s="2">
        <v>1549357.5776170001</v>
      </c>
      <c r="E134" s="16">
        <f t="shared" si="5"/>
        <v>4.2359493616123025</v>
      </c>
      <c r="F134" s="16">
        <v>2.01818648296703</v>
      </c>
      <c r="G134" s="2">
        <v>33.6</v>
      </c>
      <c r="H134" s="2">
        <v>26.6</v>
      </c>
      <c r="I134" s="2">
        <v>21.68</v>
      </c>
      <c r="J134" s="2">
        <v>52058414.607931197</v>
      </c>
      <c r="K134" s="2">
        <v>41212911.564612202</v>
      </c>
      <c r="L134" s="2">
        <v>33590072.282736599</v>
      </c>
      <c r="M134" s="1" t="s">
        <v>15</v>
      </c>
      <c r="N134" s="1" t="s">
        <v>15</v>
      </c>
    </row>
    <row r="135" spans="1:14" x14ac:dyDescent="0.3">
      <c r="A135" s="1" t="s">
        <v>151</v>
      </c>
      <c r="B135" s="7">
        <v>1</v>
      </c>
      <c r="C135" s="1" t="s">
        <v>151</v>
      </c>
      <c r="D135" s="2">
        <v>730980.75426289905</v>
      </c>
      <c r="E135" s="16">
        <f t="shared" si="5"/>
        <v>1.9985040923433839</v>
      </c>
      <c r="F135" s="16">
        <v>0.95217237058436299</v>
      </c>
      <c r="G135" s="2">
        <v>60</v>
      </c>
      <c r="H135" s="2">
        <v>38.4</v>
      </c>
      <c r="I135" s="2">
        <v>14.84</v>
      </c>
      <c r="J135" s="2">
        <v>43858845.255773902</v>
      </c>
      <c r="K135" s="2">
        <v>28069660.963695299</v>
      </c>
      <c r="L135" s="2">
        <v>10847754.393261399</v>
      </c>
      <c r="M135" s="1" t="s">
        <v>15</v>
      </c>
      <c r="N135" s="1" t="s">
        <v>15</v>
      </c>
    </row>
    <row r="136" spans="1:14" x14ac:dyDescent="0.3">
      <c r="A136" s="1" t="s">
        <v>152</v>
      </c>
      <c r="B136" s="7">
        <v>1</v>
      </c>
      <c r="C136" s="1" t="s">
        <v>152</v>
      </c>
      <c r="D136" s="2">
        <v>714953.84513430798</v>
      </c>
      <c r="E136" s="16">
        <f t="shared" si="5"/>
        <v>1.9546864633643517</v>
      </c>
      <c r="F136" s="16">
        <v>0.93129578803534796</v>
      </c>
      <c r="G136" s="2">
        <v>38.4</v>
      </c>
      <c r="H136" s="2">
        <v>37</v>
      </c>
      <c r="I136" s="2">
        <v>10.52</v>
      </c>
      <c r="J136" s="2">
        <v>27454227.653157402</v>
      </c>
      <c r="K136" s="2">
        <v>26453292.2699694</v>
      </c>
      <c r="L136" s="2">
        <v>7521314.45081292</v>
      </c>
      <c r="M136" s="1" t="s">
        <v>15</v>
      </c>
      <c r="N136" s="1" t="s">
        <v>15</v>
      </c>
    </row>
    <row r="137" spans="1:14" x14ac:dyDescent="0.3">
      <c r="A137" s="1" t="s">
        <v>153</v>
      </c>
      <c r="B137" s="7" t="s">
        <v>499</v>
      </c>
      <c r="C137" s="1" t="s">
        <v>153</v>
      </c>
      <c r="D137" s="2">
        <v>1142421.7840062999</v>
      </c>
      <c r="E137" s="16">
        <f t="shared" si="5"/>
        <v>3.1233853931230655</v>
      </c>
      <c r="F137" s="16">
        <v>1.4881136773312</v>
      </c>
      <c r="G137" s="2">
        <v>34.1</v>
      </c>
      <c r="H137" s="2">
        <v>21.4</v>
      </c>
      <c r="I137" s="2">
        <v>8.1</v>
      </c>
      <c r="J137" s="2">
        <v>38956582.834614798</v>
      </c>
      <c r="K137" s="2">
        <v>24447826.1777348</v>
      </c>
      <c r="L137" s="2">
        <v>9253616.4504510295</v>
      </c>
      <c r="M137" s="1" t="s">
        <v>15</v>
      </c>
      <c r="N137" s="1" t="s">
        <v>15</v>
      </c>
    </row>
    <row r="138" spans="1:14" x14ac:dyDescent="0.3">
      <c r="A138" s="1" t="s">
        <v>154</v>
      </c>
      <c r="B138" s="7" t="s">
        <v>503</v>
      </c>
      <c r="C138" s="1" t="s">
        <v>154</v>
      </c>
      <c r="D138" s="2">
        <v>1239416.1122900001</v>
      </c>
      <c r="E138" s="16">
        <f t="shared" si="5"/>
        <v>3.3885682462674538</v>
      </c>
      <c r="F138" s="16">
        <v>1.6144580700618301</v>
      </c>
      <c r="G138" s="2">
        <v>67.599999999999994</v>
      </c>
      <c r="H138" s="2">
        <v>49.6</v>
      </c>
      <c r="I138" s="2">
        <v>12.68</v>
      </c>
      <c r="J138" s="2">
        <v>83784529.1908039</v>
      </c>
      <c r="K138" s="2">
        <v>61475039.169583902</v>
      </c>
      <c r="L138" s="2">
        <v>15715796.303837201</v>
      </c>
      <c r="M138" s="1" t="s">
        <v>15</v>
      </c>
      <c r="N138" s="1" t="s">
        <v>15</v>
      </c>
    </row>
    <row r="139" spans="1:14" x14ac:dyDescent="0.3">
      <c r="A139" s="1" t="s">
        <v>155</v>
      </c>
      <c r="B139" s="7" t="s">
        <v>500</v>
      </c>
      <c r="C139" s="1" t="s">
        <v>15</v>
      </c>
      <c r="D139" s="2">
        <v>606206.43113389995</v>
      </c>
      <c r="E139" s="16">
        <f t="shared" si="5"/>
        <v>1.6573706302946734</v>
      </c>
      <c r="F139" s="16">
        <v>0.78964187665692698</v>
      </c>
      <c r="G139" s="2">
        <f>AVERAGE(G138,G140)</f>
        <v>64.400000000000006</v>
      </c>
      <c r="H139" s="2">
        <f t="shared" ref="H139:I139" si="6">AVERAGE(H138,H140)</f>
        <v>45.1</v>
      </c>
      <c r="I139" s="2">
        <f t="shared" si="6"/>
        <v>13.58</v>
      </c>
      <c r="J139" s="2">
        <f>$D$139*G139</f>
        <v>39039694.165023163</v>
      </c>
      <c r="K139" s="2">
        <f t="shared" ref="K139:L139" si="7">$D$139*H139</f>
        <v>27339910.04413889</v>
      </c>
      <c r="L139" s="2">
        <f t="shared" si="7"/>
        <v>8232283.3347983612</v>
      </c>
      <c r="M139" s="1" t="s">
        <v>15</v>
      </c>
      <c r="N139" s="1" t="s">
        <v>15</v>
      </c>
    </row>
    <row r="140" spans="1:14" x14ac:dyDescent="0.3">
      <c r="A140" s="1" t="s">
        <v>156</v>
      </c>
      <c r="B140" s="7">
        <v>1</v>
      </c>
      <c r="C140" s="1" t="s">
        <v>156</v>
      </c>
      <c r="D140" s="2">
        <v>816250.81942269905</v>
      </c>
      <c r="E140" s="16">
        <f t="shared" si="5"/>
        <v>2.2316327666380809</v>
      </c>
      <c r="F140" s="16">
        <v>1.06324478885201</v>
      </c>
      <c r="G140" s="2">
        <v>61.2</v>
      </c>
      <c r="H140" s="2">
        <v>40.6</v>
      </c>
      <c r="I140" s="2">
        <v>14.48</v>
      </c>
      <c r="J140" s="2">
        <v>49954550.148669198</v>
      </c>
      <c r="K140" s="2">
        <v>33139783.268561602</v>
      </c>
      <c r="L140" s="2">
        <v>11819311.865240701</v>
      </c>
      <c r="M140" s="1" t="s">
        <v>15</v>
      </c>
      <c r="N140" s="1" t="s">
        <v>15</v>
      </c>
    </row>
    <row r="141" spans="1:14" x14ac:dyDescent="0.3">
      <c r="A141" s="1" t="s">
        <v>157</v>
      </c>
      <c r="B141" s="7" t="s">
        <v>499</v>
      </c>
      <c r="C141" s="1" t="s">
        <v>157</v>
      </c>
      <c r="D141" s="2">
        <v>1222600.5193990001</v>
      </c>
      <c r="E141" s="16">
        <f t="shared" si="5"/>
        <v>3.3425943529578666</v>
      </c>
      <c r="F141" s="16">
        <v>1.59255415145327</v>
      </c>
      <c r="G141" s="2">
        <v>345</v>
      </c>
      <c r="H141" s="2">
        <v>285</v>
      </c>
      <c r="I141" s="2">
        <v>34.729999999999997</v>
      </c>
      <c r="J141" s="2">
        <v>421797179.19265503</v>
      </c>
      <c r="K141" s="2">
        <v>348441148.02871501</v>
      </c>
      <c r="L141" s="2">
        <v>42460916.038727298</v>
      </c>
      <c r="M141" s="1" t="s">
        <v>15</v>
      </c>
      <c r="N141" s="1" t="s">
        <v>15</v>
      </c>
    </row>
    <row r="142" spans="1:14" x14ac:dyDescent="0.3">
      <c r="A142" s="1" t="s">
        <v>158</v>
      </c>
      <c r="B142" s="7" t="s">
        <v>501</v>
      </c>
      <c r="C142" s="1" t="s">
        <v>158</v>
      </c>
      <c r="D142" s="2">
        <v>1207691.0490979999</v>
      </c>
      <c r="E142" s="16">
        <f t="shared" si="5"/>
        <v>3.3018318058764908</v>
      </c>
      <c r="F142" s="16">
        <v>1.5731331398905499</v>
      </c>
      <c r="G142" s="2">
        <v>408</v>
      </c>
      <c r="H142" s="2">
        <v>357</v>
      </c>
      <c r="I142" s="2">
        <v>27.73</v>
      </c>
      <c r="J142" s="2">
        <v>492737948.03198397</v>
      </c>
      <c r="K142" s="2">
        <v>431145704.52798599</v>
      </c>
      <c r="L142" s="2">
        <v>33489272.791487601</v>
      </c>
      <c r="M142" s="1" t="s">
        <v>15</v>
      </c>
      <c r="N142" s="1" t="s">
        <v>15</v>
      </c>
    </row>
    <row r="143" spans="1:14" x14ac:dyDescent="0.3">
      <c r="A143" s="1" t="s">
        <v>159</v>
      </c>
      <c r="B143" s="7" t="s">
        <v>502</v>
      </c>
      <c r="C143" s="1" t="s">
        <v>15</v>
      </c>
      <c r="D143" s="2">
        <v>1727466.428447</v>
      </c>
      <c r="E143" s="16">
        <f t="shared" si="5"/>
        <v>4.7228996201389633</v>
      </c>
      <c r="F143" s="16">
        <v>2.2501903021207399</v>
      </c>
      <c r="M143" s="1" t="s">
        <v>15</v>
      </c>
      <c r="N143" s="1" t="s">
        <v>15</v>
      </c>
    </row>
    <row r="144" spans="1:14" x14ac:dyDescent="0.3">
      <c r="A144" s="1" t="s">
        <v>160</v>
      </c>
      <c r="B144" s="7">
        <v>1</v>
      </c>
      <c r="C144" s="1" t="s">
        <v>160</v>
      </c>
      <c r="D144" s="2">
        <v>801040.49827400001</v>
      </c>
      <c r="E144" s="16">
        <f t="shared" si="5"/>
        <v>2.19004769222366</v>
      </c>
      <c r="F144" s="16">
        <v>1.0434318902756201</v>
      </c>
      <c r="G144" s="2">
        <v>79.7</v>
      </c>
      <c r="H144" s="2">
        <v>57.2</v>
      </c>
      <c r="I144" s="2">
        <v>24.83</v>
      </c>
      <c r="J144" s="2">
        <v>63842927.712437801</v>
      </c>
      <c r="K144" s="2">
        <v>45819516.501272798</v>
      </c>
      <c r="L144" s="2">
        <v>19889835.572143398</v>
      </c>
      <c r="M144" s="1" t="s">
        <v>15</v>
      </c>
      <c r="N144" s="1" t="s">
        <v>15</v>
      </c>
    </row>
    <row r="145" spans="1:14" x14ac:dyDescent="0.3">
      <c r="A145" s="1" t="s">
        <v>161</v>
      </c>
      <c r="B145" s="7">
        <v>2</v>
      </c>
      <c r="C145" s="1" t="s">
        <v>161</v>
      </c>
      <c r="D145" s="2">
        <v>810183.01652199996</v>
      </c>
      <c r="E145" s="16">
        <f t="shared" si="5"/>
        <v>2.2150433710105473</v>
      </c>
      <c r="F145" s="16">
        <v>1.0553408950237499</v>
      </c>
      <c r="G145" s="2">
        <v>595</v>
      </c>
      <c r="H145" s="2">
        <v>452</v>
      </c>
      <c r="I145" s="2">
        <v>21.23</v>
      </c>
      <c r="J145" s="2">
        <v>482058894.83059001</v>
      </c>
      <c r="K145" s="2">
        <v>366202723.46794403</v>
      </c>
      <c r="L145" s="2">
        <v>17200185.440762099</v>
      </c>
      <c r="M145" s="1" t="s">
        <v>15</v>
      </c>
      <c r="N145" s="1" t="s">
        <v>15</v>
      </c>
    </row>
    <row r="146" spans="1:14" x14ac:dyDescent="0.3">
      <c r="A146" s="1" t="s">
        <v>162</v>
      </c>
      <c r="B146" s="7">
        <v>3</v>
      </c>
      <c r="C146" s="1" t="s">
        <v>162</v>
      </c>
      <c r="D146" s="2">
        <v>598162.47050000005</v>
      </c>
      <c r="E146" s="16">
        <f t="shared" si="5"/>
        <v>1.6353784120977544</v>
      </c>
      <c r="F146" s="16">
        <v>0.77916384830802599</v>
      </c>
      <c r="G146" s="2">
        <v>210</v>
      </c>
      <c r="H146" s="2">
        <v>181</v>
      </c>
      <c r="I146" s="2">
        <v>23.63</v>
      </c>
      <c r="J146" s="2">
        <v>125614118.80500001</v>
      </c>
      <c r="K146" s="2">
        <v>108267407.1605</v>
      </c>
      <c r="L146" s="2">
        <v>14134579.177914999</v>
      </c>
      <c r="M146" s="1" t="s">
        <v>15</v>
      </c>
      <c r="N146" s="1" t="s">
        <v>15</v>
      </c>
    </row>
    <row r="147" spans="1:14" x14ac:dyDescent="0.3">
      <c r="A147" s="1" t="s">
        <v>163</v>
      </c>
      <c r="B147" s="7">
        <v>1</v>
      </c>
      <c r="C147" s="1" t="s">
        <v>163</v>
      </c>
      <c r="D147" s="2">
        <v>2047803.8552469001</v>
      </c>
      <c r="E147" s="16">
        <f t="shared" si="5"/>
        <v>5.5987033326948499</v>
      </c>
      <c r="F147" s="16">
        <v>2.6674604495003802</v>
      </c>
      <c r="G147" s="2">
        <v>134</v>
      </c>
      <c r="H147" s="2">
        <v>100</v>
      </c>
      <c r="I147" s="2">
        <v>24.58</v>
      </c>
      <c r="J147" s="2">
        <v>274405716.60308498</v>
      </c>
      <c r="K147" s="2">
        <v>204780385.52469</v>
      </c>
      <c r="L147" s="2">
        <v>50335018.761968799</v>
      </c>
      <c r="M147" s="1" t="s">
        <v>15</v>
      </c>
      <c r="N147" s="1" t="s">
        <v>15</v>
      </c>
    </row>
    <row r="148" spans="1:14" x14ac:dyDescent="0.3">
      <c r="A148" s="1" t="s">
        <v>164</v>
      </c>
      <c r="B148" s="7" t="s">
        <v>499</v>
      </c>
      <c r="C148" s="1" t="s">
        <v>164</v>
      </c>
      <c r="D148" s="2">
        <v>2384360.1017363002</v>
      </c>
      <c r="E148" s="16">
        <f t="shared" si="5"/>
        <v>6.5188493584148226</v>
      </c>
      <c r="F148" s="16">
        <v>3.1058571612960701</v>
      </c>
      <c r="G148" s="2">
        <v>565</v>
      </c>
      <c r="H148" s="2">
        <v>493</v>
      </c>
      <c r="I148" s="2">
        <v>23.7</v>
      </c>
      <c r="J148" s="2">
        <v>1347163457.48101</v>
      </c>
      <c r="K148" s="2">
        <v>1175489530.1559999</v>
      </c>
      <c r="L148" s="2">
        <v>56509334.411150299</v>
      </c>
      <c r="M148" s="1" t="s">
        <v>15</v>
      </c>
      <c r="N148" s="1" t="s">
        <v>15</v>
      </c>
    </row>
    <row r="149" spans="1:14" x14ac:dyDescent="0.3">
      <c r="A149" s="1" t="s">
        <v>165</v>
      </c>
      <c r="B149" s="7">
        <v>1</v>
      </c>
      <c r="C149" s="1" t="s">
        <v>165</v>
      </c>
      <c r="D149" s="2">
        <v>2207299.4636202999</v>
      </c>
      <c r="E149" s="16">
        <f t="shared" si="5"/>
        <v>6.0347649173345976</v>
      </c>
      <c r="F149" s="16">
        <v>2.8752187394923401</v>
      </c>
      <c r="G149" s="2">
        <v>138</v>
      </c>
      <c r="H149" s="2">
        <v>104</v>
      </c>
      <c r="I149" s="2">
        <v>29.55</v>
      </c>
      <c r="J149" s="2">
        <v>304607325.97960103</v>
      </c>
      <c r="K149" s="2">
        <v>229559144.21651101</v>
      </c>
      <c r="L149" s="2">
        <v>65225699.1499798</v>
      </c>
      <c r="M149" s="1" t="s">
        <v>15</v>
      </c>
      <c r="N149" s="1" t="s">
        <v>15</v>
      </c>
    </row>
    <row r="150" spans="1:14" x14ac:dyDescent="0.3">
      <c r="A150" s="1" t="s">
        <v>166</v>
      </c>
      <c r="B150" s="7">
        <v>1</v>
      </c>
      <c r="C150" s="1" t="s">
        <v>166</v>
      </c>
      <c r="D150" s="2">
        <v>908425.53548989899</v>
      </c>
      <c r="E150" s="16">
        <f t="shared" si="5"/>
        <v>2.4836387821133341</v>
      </c>
      <c r="F150" s="16">
        <v>1.1833111755438801</v>
      </c>
      <c r="G150" s="2">
        <v>85.8</v>
      </c>
      <c r="H150" s="2">
        <v>51.5</v>
      </c>
      <c r="I150" s="2">
        <v>23.8</v>
      </c>
      <c r="J150" s="2">
        <v>77942910.945033401</v>
      </c>
      <c r="K150" s="2">
        <v>46783915.077729799</v>
      </c>
      <c r="L150" s="2">
        <v>21620527.744659599</v>
      </c>
      <c r="M150" s="1" t="s">
        <v>12</v>
      </c>
      <c r="N150" s="1" t="s">
        <v>36</v>
      </c>
    </row>
    <row r="151" spans="1:14" x14ac:dyDescent="0.3">
      <c r="A151" s="1" t="s">
        <v>167</v>
      </c>
      <c r="B151" s="7">
        <v>1</v>
      </c>
      <c r="C151" s="1" t="s">
        <v>167</v>
      </c>
      <c r="D151" s="2">
        <v>815149.12372400099</v>
      </c>
      <c r="E151" s="16">
        <f t="shared" si="5"/>
        <v>2.2286207265131868</v>
      </c>
      <c r="F151" s="16">
        <v>1.0618097247973499</v>
      </c>
      <c r="G151" s="2">
        <v>42.8</v>
      </c>
      <c r="H151" s="2">
        <v>37.6</v>
      </c>
      <c r="I151" s="2">
        <v>21.61</v>
      </c>
      <c r="J151" s="2">
        <v>34888382.495387197</v>
      </c>
      <c r="K151" s="2">
        <v>30649607.052022401</v>
      </c>
      <c r="L151" s="2">
        <v>17615372.563675702</v>
      </c>
      <c r="M151" s="1" t="s">
        <v>15</v>
      </c>
      <c r="N151" s="1" t="s">
        <v>15</v>
      </c>
    </row>
    <row r="152" spans="1:14" x14ac:dyDescent="0.3">
      <c r="A152" s="1" t="s">
        <v>168</v>
      </c>
      <c r="B152" s="7" t="s">
        <v>499</v>
      </c>
      <c r="C152" s="1" t="s">
        <v>168</v>
      </c>
      <c r="D152" s="2">
        <v>342721.23130901897</v>
      </c>
      <c r="E152" s="16">
        <f t="shared" si="5"/>
        <v>0.93700111707414546</v>
      </c>
      <c r="F152" s="16">
        <v>0.44642719437143302</v>
      </c>
      <c r="G152" s="2">
        <v>51.1</v>
      </c>
      <c r="H152" s="2">
        <v>46.6</v>
      </c>
      <c r="J152" s="2">
        <v>17513054.919890899</v>
      </c>
      <c r="K152" s="2">
        <v>15970809.379000301</v>
      </c>
      <c r="M152" s="1" t="s">
        <v>12</v>
      </c>
      <c r="N152" s="1" t="s">
        <v>36</v>
      </c>
    </row>
    <row r="153" spans="1:14" x14ac:dyDescent="0.3">
      <c r="A153" s="1" t="s">
        <v>169</v>
      </c>
      <c r="B153" s="7">
        <v>1</v>
      </c>
      <c r="C153" s="1" t="s">
        <v>169</v>
      </c>
      <c r="D153" s="2">
        <v>119000</v>
      </c>
      <c r="E153" s="16">
        <f t="shared" si="5"/>
        <v>0.32534644120511197</v>
      </c>
      <c r="F153" s="16">
        <v>0.155008885581121</v>
      </c>
      <c r="G153" s="2">
        <v>32.200000000000003</v>
      </c>
      <c r="H153" s="2">
        <v>26.1</v>
      </c>
      <c r="I153" s="2">
        <v>10.63</v>
      </c>
      <c r="J153" s="2">
        <v>3831800</v>
      </c>
      <c r="K153" s="2">
        <v>3105900</v>
      </c>
      <c r="L153" s="2">
        <v>1264970</v>
      </c>
      <c r="M153" s="1" t="s">
        <v>15</v>
      </c>
      <c r="N153" s="1" t="s">
        <v>15</v>
      </c>
    </row>
    <row r="154" spans="1:14" x14ac:dyDescent="0.3">
      <c r="A154" s="1" t="s">
        <v>170</v>
      </c>
      <c r="B154" s="7">
        <v>1</v>
      </c>
      <c r="C154" s="1" t="s">
        <v>170</v>
      </c>
      <c r="D154" s="2">
        <v>222300</v>
      </c>
      <c r="E154" s="16">
        <f t="shared" si="5"/>
        <v>0.60776902420081003</v>
      </c>
      <c r="F154" s="16">
        <v>0.289567019030951</v>
      </c>
      <c r="G154" s="2">
        <v>125</v>
      </c>
      <c r="H154" s="2">
        <v>44.4</v>
      </c>
      <c r="I154" s="2">
        <v>15.31</v>
      </c>
      <c r="J154" s="2">
        <v>27787500</v>
      </c>
      <c r="K154" s="2">
        <v>9870120</v>
      </c>
      <c r="L154" s="2">
        <v>3403413</v>
      </c>
      <c r="M154" s="1" t="s">
        <v>15</v>
      </c>
      <c r="N154" s="1" t="s">
        <v>15</v>
      </c>
    </row>
    <row r="155" spans="1:14" x14ac:dyDescent="0.3">
      <c r="A155" s="1" t="s">
        <v>171</v>
      </c>
      <c r="B155" s="7">
        <v>1</v>
      </c>
      <c r="C155" s="1" t="s">
        <v>171</v>
      </c>
      <c r="D155" s="2">
        <v>185400</v>
      </c>
      <c r="E155" s="16">
        <f t="shared" si="5"/>
        <v>0.50688428739014924</v>
      </c>
      <c r="F155" s="16">
        <v>0.24150123854403199</v>
      </c>
      <c r="G155" s="2">
        <v>91.1</v>
      </c>
      <c r="H155" s="2">
        <v>28.6</v>
      </c>
      <c r="J155" s="2">
        <v>16889940</v>
      </c>
      <c r="K155" s="2">
        <v>5302440</v>
      </c>
      <c r="M155" s="1" t="s">
        <v>15</v>
      </c>
      <c r="N155" s="1" t="s">
        <v>15</v>
      </c>
    </row>
    <row r="156" spans="1:14" x14ac:dyDescent="0.3">
      <c r="A156" s="1" t="s">
        <v>172</v>
      </c>
      <c r="B156" s="7">
        <v>1</v>
      </c>
      <c r="C156" s="1" t="s">
        <v>172</v>
      </c>
      <c r="D156" s="2">
        <v>55600</v>
      </c>
      <c r="E156" s="16">
        <f t="shared" si="5"/>
        <v>0.15201060614289263</v>
      </c>
      <c r="F156" s="16">
        <v>7.2424319649666599E-2</v>
      </c>
      <c r="G156" s="2">
        <v>204</v>
      </c>
      <c r="H156" s="2">
        <v>51.3</v>
      </c>
      <c r="I156" s="2">
        <v>10.41</v>
      </c>
      <c r="J156" s="2">
        <v>11342400</v>
      </c>
      <c r="K156" s="2">
        <v>2852280</v>
      </c>
      <c r="L156" s="2">
        <v>578796</v>
      </c>
      <c r="M156" s="1" t="s">
        <v>15</v>
      </c>
      <c r="N156" s="1" t="s">
        <v>15</v>
      </c>
    </row>
    <row r="157" spans="1:14" x14ac:dyDescent="0.3">
      <c r="A157" s="1" t="s">
        <v>173</v>
      </c>
      <c r="B157" s="7">
        <v>1</v>
      </c>
      <c r="C157" s="1" t="s">
        <v>173</v>
      </c>
      <c r="D157" s="2">
        <v>593100</v>
      </c>
      <c r="E157" s="16">
        <f t="shared" si="5"/>
        <v>1.6215375989811085</v>
      </c>
      <c r="F157" s="16">
        <v>0.77256949611901504</v>
      </c>
      <c r="G157" s="2">
        <v>133</v>
      </c>
      <c r="H157" s="2">
        <v>67.599999999999994</v>
      </c>
      <c r="J157" s="2">
        <v>78882300</v>
      </c>
      <c r="K157" s="2">
        <v>40093560</v>
      </c>
      <c r="M157" s="1" t="s">
        <v>15</v>
      </c>
      <c r="N157" s="1" t="s">
        <v>15</v>
      </c>
    </row>
    <row r="158" spans="1:14" x14ac:dyDescent="0.3">
      <c r="A158" s="1" t="s">
        <v>174</v>
      </c>
      <c r="B158" s="7">
        <v>1</v>
      </c>
      <c r="C158" s="1" t="s">
        <v>174</v>
      </c>
      <c r="D158" s="2">
        <v>135600</v>
      </c>
      <c r="E158" s="16">
        <f t="shared" si="5"/>
        <v>0.37073090275137127</v>
      </c>
      <c r="F158" s="16">
        <v>0.176631973821849</v>
      </c>
      <c r="G158" s="2">
        <v>65.2</v>
      </c>
      <c r="H158" s="2">
        <v>30.6</v>
      </c>
      <c r="I158" s="2">
        <v>11.76</v>
      </c>
      <c r="J158" s="2">
        <v>8841120</v>
      </c>
      <c r="K158" s="2">
        <v>4149360</v>
      </c>
      <c r="L158" s="2">
        <v>1594656</v>
      </c>
      <c r="M158" s="1" t="s">
        <v>15</v>
      </c>
      <c r="N158" s="1" t="s">
        <v>15</v>
      </c>
    </row>
    <row r="159" spans="1:14" x14ac:dyDescent="0.3">
      <c r="A159" s="1" t="s">
        <v>175</v>
      </c>
      <c r="B159" s="7">
        <v>1</v>
      </c>
      <c r="C159" s="1" t="s">
        <v>175</v>
      </c>
      <c r="D159" s="2">
        <v>46400</v>
      </c>
      <c r="E159" s="16">
        <f t="shared" si="5"/>
        <v>0.12685777203291759</v>
      </c>
      <c r="F159" s="16">
        <v>6.0440439419865599E-2</v>
      </c>
      <c r="G159" s="2">
        <v>39</v>
      </c>
      <c r="H159" s="2">
        <v>22.3</v>
      </c>
      <c r="J159" s="2">
        <v>1809600</v>
      </c>
      <c r="K159" s="2">
        <v>1034720</v>
      </c>
      <c r="M159" s="1" t="s">
        <v>15</v>
      </c>
      <c r="N159" s="1" t="s">
        <v>15</v>
      </c>
    </row>
    <row r="160" spans="1:14" x14ac:dyDescent="0.3">
      <c r="A160" s="1" t="s">
        <v>176</v>
      </c>
      <c r="B160" s="7">
        <v>1</v>
      </c>
      <c r="C160" s="1" t="s">
        <v>176</v>
      </c>
      <c r="D160" s="2">
        <v>3000</v>
      </c>
      <c r="E160" s="16">
        <f t="shared" si="5"/>
        <v>8.2020111228179489E-3</v>
      </c>
      <c r="F160" s="16">
        <v>3.9077870314568296E-3</v>
      </c>
      <c r="G160" s="2">
        <v>43.7</v>
      </c>
      <c r="H160" s="2">
        <v>22.4</v>
      </c>
      <c r="I160" s="2">
        <v>7.82</v>
      </c>
      <c r="J160" s="2">
        <v>131100</v>
      </c>
      <c r="K160" s="2">
        <v>67200</v>
      </c>
      <c r="L160" s="2">
        <v>23460</v>
      </c>
      <c r="M160" s="1" t="s">
        <v>15</v>
      </c>
      <c r="N160" s="1" t="s">
        <v>15</v>
      </c>
    </row>
    <row r="161" spans="1:14" x14ac:dyDescent="0.3">
      <c r="A161" s="1" t="s">
        <v>177</v>
      </c>
      <c r="B161" s="7">
        <v>1</v>
      </c>
      <c r="C161" s="1" t="s">
        <v>177</v>
      </c>
      <c r="D161" s="2">
        <v>339800</v>
      </c>
      <c r="E161" s="16">
        <f t="shared" si="5"/>
        <v>0.92901445984451303</v>
      </c>
      <c r="F161" s="16">
        <v>0.44262201109634303</v>
      </c>
      <c r="G161" s="2">
        <v>966</v>
      </c>
      <c r="H161" s="2">
        <v>383</v>
      </c>
      <c r="I161" s="2">
        <v>18.54</v>
      </c>
      <c r="J161" s="2">
        <v>328246800</v>
      </c>
      <c r="K161" s="2">
        <v>130143400</v>
      </c>
      <c r="L161" s="2">
        <v>6299892</v>
      </c>
      <c r="M161" s="1" t="s">
        <v>15</v>
      </c>
      <c r="N161" s="1" t="s">
        <v>15</v>
      </c>
    </row>
    <row r="162" spans="1:14" x14ac:dyDescent="0.3">
      <c r="A162" s="1" t="s">
        <v>178</v>
      </c>
      <c r="B162" s="7">
        <v>1</v>
      </c>
      <c r="C162" s="1" t="s">
        <v>178</v>
      </c>
      <c r="D162" s="2">
        <v>266700</v>
      </c>
      <c r="E162" s="16">
        <f t="shared" si="5"/>
        <v>0.72915878881851559</v>
      </c>
      <c r="F162" s="16">
        <v>0.34740226709651201</v>
      </c>
      <c r="G162" s="2">
        <v>167</v>
      </c>
      <c r="H162" s="2">
        <v>122</v>
      </c>
      <c r="I162" s="2">
        <v>12.63</v>
      </c>
      <c r="J162" s="2">
        <v>44538900</v>
      </c>
      <c r="K162" s="2">
        <v>32537400</v>
      </c>
      <c r="L162" s="2">
        <v>3368421</v>
      </c>
      <c r="M162" s="1" t="s">
        <v>15</v>
      </c>
      <c r="N162" s="1" t="s">
        <v>15</v>
      </c>
    </row>
    <row r="163" spans="1:14" x14ac:dyDescent="0.3">
      <c r="A163" s="1" t="s">
        <v>179</v>
      </c>
      <c r="B163" s="7">
        <v>1</v>
      </c>
      <c r="C163" s="1" t="s">
        <v>179</v>
      </c>
      <c r="D163" s="2">
        <v>88300</v>
      </c>
      <c r="E163" s="16">
        <f t="shared" si="5"/>
        <v>0.24141252738160826</v>
      </c>
      <c r="F163" s="16">
        <v>0.115019198292546</v>
      </c>
      <c r="G163" s="2">
        <v>84</v>
      </c>
      <c r="H163" s="2">
        <v>33.700000000000003</v>
      </c>
      <c r="J163" s="2">
        <v>7417200</v>
      </c>
      <c r="K163" s="2">
        <v>2975710</v>
      </c>
      <c r="M163" s="1" t="s">
        <v>15</v>
      </c>
      <c r="N163" s="1" t="s">
        <v>15</v>
      </c>
    </row>
    <row r="164" spans="1:14" x14ac:dyDescent="0.3">
      <c r="A164" s="1" t="s">
        <v>180</v>
      </c>
      <c r="B164" s="7">
        <v>3</v>
      </c>
      <c r="C164" s="1" t="s">
        <v>180</v>
      </c>
      <c r="D164" s="2">
        <v>1903500</v>
      </c>
      <c r="E164" s="16">
        <f t="shared" si="5"/>
        <v>5.2041760574279889</v>
      </c>
      <c r="F164" s="16">
        <v>2.47949087145936</v>
      </c>
      <c r="G164" s="2">
        <v>420</v>
      </c>
      <c r="H164" s="2">
        <v>321</v>
      </c>
      <c r="J164" s="2">
        <v>799470000</v>
      </c>
      <c r="K164" s="2">
        <v>611023500</v>
      </c>
      <c r="M164" s="1" t="s">
        <v>15</v>
      </c>
      <c r="N164" s="1" t="s">
        <v>15</v>
      </c>
    </row>
    <row r="165" spans="1:14" x14ac:dyDescent="0.3">
      <c r="A165" s="1" t="s">
        <v>181</v>
      </c>
      <c r="B165" s="7">
        <v>3</v>
      </c>
      <c r="C165" s="1" t="s">
        <v>181</v>
      </c>
      <c r="D165" s="2">
        <v>2985700</v>
      </c>
      <c r="E165" s="16">
        <f t="shared" si="5"/>
        <v>8.1629148697991827</v>
      </c>
      <c r="F165" s="16">
        <v>3.8891599132735499</v>
      </c>
      <c r="G165" s="2">
        <v>368</v>
      </c>
      <c r="H165" s="2">
        <v>300</v>
      </c>
      <c r="J165" s="2">
        <v>1098737600</v>
      </c>
      <c r="K165" s="2">
        <v>895710000</v>
      </c>
      <c r="M165" s="1" t="s">
        <v>15</v>
      </c>
      <c r="N165" s="1" t="s">
        <v>15</v>
      </c>
    </row>
    <row r="166" spans="1:14" x14ac:dyDescent="0.3">
      <c r="A166" s="1" t="s">
        <v>182</v>
      </c>
      <c r="B166" s="7">
        <v>3</v>
      </c>
      <c r="C166" s="1" t="s">
        <v>182</v>
      </c>
      <c r="D166" s="2">
        <v>1313100</v>
      </c>
      <c r="E166" s="16">
        <f t="shared" si="5"/>
        <v>3.5900202684574158</v>
      </c>
      <c r="F166" s="16">
        <v>1.7104383836686501</v>
      </c>
      <c r="G166" s="2">
        <v>131</v>
      </c>
      <c r="H166" s="2">
        <v>98.2</v>
      </c>
      <c r="J166" s="2">
        <v>172016100</v>
      </c>
      <c r="K166" s="2">
        <v>128946420</v>
      </c>
      <c r="M166" s="1" t="s">
        <v>12</v>
      </c>
      <c r="N166" s="1" t="s">
        <v>57</v>
      </c>
    </row>
    <row r="167" spans="1:14" x14ac:dyDescent="0.3">
      <c r="A167" s="1" t="s">
        <v>183</v>
      </c>
      <c r="B167" s="7">
        <v>1</v>
      </c>
      <c r="C167" s="1" t="s">
        <v>183</v>
      </c>
      <c r="D167" s="2">
        <v>574400</v>
      </c>
      <c r="E167" s="16">
        <f t="shared" si="5"/>
        <v>1.5704117296488764</v>
      </c>
      <c r="F167" s="16">
        <v>0.74821095695626705</v>
      </c>
      <c r="G167" s="2">
        <v>75</v>
      </c>
      <c r="H167" s="2">
        <v>51.1</v>
      </c>
      <c r="J167" s="2">
        <v>43080000</v>
      </c>
      <c r="K167" s="2">
        <v>29351840</v>
      </c>
      <c r="M167" s="1" t="s">
        <v>12</v>
      </c>
      <c r="N167" s="1" t="s">
        <v>59</v>
      </c>
    </row>
    <row r="168" spans="1:14" s="3" customFormat="1" x14ac:dyDescent="0.3">
      <c r="A168" s="4" t="s">
        <v>509</v>
      </c>
      <c r="B168" s="6"/>
      <c r="C168" s="4"/>
      <c r="D168" s="5">
        <f>SUM(D132:D167)</f>
        <v>36576395.167936519</v>
      </c>
      <c r="E168" s="17">
        <f>(SUM(D132:D142,D144:D167)/D168)*100</f>
        <v>95.277100379861039</v>
      </c>
      <c r="F168" s="17">
        <f>SUM(F132:F167)</f>
        <v>47.644254231567515</v>
      </c>
      <c r="G168" s="5"/>
      <c r="H168" s="5"/>
      <c r="I168" s="5"/>
      <c r="J168" s="5">
        <f>(SUM(J132:J167))/1000000000</f>
        <v>7.5373020258116288</v>
      </c>
      <c r="K168" s="5">
        <f>(SUM(K132:K167))/1000000000</f>
        <v>5.6669838656026821</v>
      </c>
      <c r="L168" s="5">
        <f>(SUM(L132:L167))/1000000</f>
        <v>585.88329764361811</v>
      </c>
      <c r="M168" s="4"/>
      <c r="N168" s="4"/>
    </row>
    <row r="169" spans="1:14" x14ac:dyDescent="0.3">
      <c r="A169" s="1" t="s">
        <v>184</v>
      </c>
      <c r="B169" s="7">
        <v>1</v>
      </c>
      <c r="C169" s="1" t="s">
        <v>184</v>
      </c>
      <c r="D169" s="2">
        <v>1915843.4717379999</v>
      </c>
      <c r="E169" s="16">
        <f>(D169/$D$203)*100</f>
        <v>2.7135354997374725</v>
      </c>
      <c r="F169" s="16">
        <v>1.0741697287062699</v>
      </c>
      <c r="G169" s="2">
        <v>192</v>
      </c>
      <c r="H169" s="2">
        <v>76.3</v>
      </c>
      <c r="I169" s="2">
        <v>20.71</v>
      </c>
      <c r="J169" s="2">
        <v>367841946.57369602</v>
      </c>
      <c r="K169" s="2">
        <v>146178856.89360899</v>
      </c>
      <c r="L169" s="2">
        <v>39677118.299694002</v>
      </c>
      <c r="M169" s="1" t="s">
        <v>15</v>
      </c>
      <c r="N169" s="1" t="s">
        <v>15</v>
      </c>
    </row>
    <row r="170" spans="1:14" x14ac:dyDescent="0.3">
      <c r="A170" s="1" t="s">
        <v>185</v>
      </c>
      <c r="B170" s="7" t="s">
        <v>499</v>
      </c>
      <c r="C170" s="1" t="s">
        <v>185</v>
      </c>
      <c r="D170" s="2">
        <v>6352932.5532440003</v>
      </c>
      <c r="E170" s="16">
        <f t="shared" ref="E170:E202" si="8">(D170/$D$203)*100</f>
        <v>8.9980774864800193</v>
      </c>
      <c r="F170" s="16">
        <v>3.5619443539490701</v>
      </c>
      <c r="G170" s="2">
        <v>117</v>
      </c>
      <c r="H170" s="2">
        <v>70.099999999999994</v>
      </c>
      <c r="I170" s="2">
        <v>24.03</v>
      </c>
      <c r="J170" s="2">
        <v>743293108.72954798</v>
      </c>
      <c r="K170" s="2">
        <v>445340571.98240501</v>
      </c>
      <c r="L170" s="2">
        <v>152660969.254453</v>
      </c>
      <c r="M170" s="1" t="s">
        <v>15</v>
      </c>
      <c r="N170" s="1" t="s">
        <v>15</v>
      </c>
    </row>
    <row r="171" spans="1:14" x14ac:dyDescent="0.3">
      <c r="A171" s="1" t="s">
        <v>186</v>
      </c>
      <c r="B171" s="7">
        <v>1</v>
      </c>
      <c r="C171" s="1" t="s">
        <v>186</v>
      </c>
      <c r="D171" s="2">
        <v>4552961.7378351996</v>
      </c>
      <c r="E171" s="16">
        <f t="shared" si="8"/>
        <v>6.4486600741732101</v>
      </c>
      <c r="F171" s="16">
        <v>2.55274178025818</v>
      </c>
      <c r="G171" s="2">
        <v>321</v>
      </c>
      <c r="H171" s="2">
        <v>164</v>
      </c>
      <c r="I171" s="2">
        <v>25.2</v>
      </c>
      <c r="J171" s="2">
        <v>1461500717.8450999</v>
      </c>
      <c r="K171" s="2">
        <v>746685725.00497305</v>
      </c>
      <c r="L171" s="2">
        <v>114734635.793447</v>
      </c>
      <c r="M171" s="1" t="s">
        <v>15</v>
      </c>
      <c r="N171" s="1" t="s">
        <v>15</v>
      </c>
    </row>
    <row r="172" spans="1:14" x14ac:dyDescent="0.3">
      <c r="A172" s="1" t="s">
        <v>187</v>
      </c>
      <c r="B172" s="7">
        <v>1</v>
      </c>
      <c r="C172" s="1" t="s">
        <v>187</v>
      </c>
      <c r="D172" s="2">
        <v>5348812.2980119903</v>
      </c>
      <c r="E172" s="16">
        <f t="shared" si="8"/>
        <v>7.5758757258603353</v>
      </c>
      <c r="F172" s="16">
        <v>2.9989570337101301</v>
      </c>
      <c r="G172" s="2">
        <v>150</v>
      </c>
      <c r="H172" s="2">
        <v>100</v>
      </c>
      <c r="I172" s="2">
        <v>28.2</v>
      </c>
      <c r="J172" s="2">
        <v>802321844.70179904</v>
      </c>
      <c r="K172" s="2">
        <v>534881229.80119997</v>
      </c>
      <c r="L172" s="2">
        <v>150836506.803938</v>
      </c>
      <c r="M172" s="1" t="s">
        <v>15</v>
      </c>
      <c r="N172" s="1" t="s">
        <v>15</v>
      </c>
    </row>
    <row r="173" spans="1:14" x14ac:dyDescent="0.3">
      <c r="A173" s="1" t="s">
        <v>188</v>
      </c>
      <c r="B173" s="7">
        <v>2</v>
      </c>
      <c r="C173" s="1" t="s">
        <v>188</v>
      </c>
      <c r="D173" s="2">
        <v>4346488.3012969997</v>
      </c>
      <c r="E173" s="16">
        <f t="shared" si="8"/>
        <v>6.1562181246798442</v>
      </c>
      <c r="F173" s="16">
        <v>2.43697683464387</v>
      </c>
      <c r="G173" s="2">
        <v>135</v>
      </c>
      <c r="H173" s="2">
        <v>98.1</v>
      </c>
      <c r="I173" s="2">
        <v>13.54</v>
      </c>
      <c r="J173" s="2">
        <v>586775920.67509496</v>
      </c>
      <c r="K173" s="2">
        <v>426390502.35723603</v>
      </c>
      <c r="L173" s="2">
        <v>58851451.599561401</v>
      </c>
      <c r="M173" s="1" t="s">
        <v>15</v>
      </c>
      <c r="N173" s="1" t="s">
        <v>15</v>
      </c>
    </row>
    <row r="174" spans="1:14" x14ac:dyDescent="0.3">
      <c r="A174" s="1" t="s">
        <v>189</v>
      </c>
      <c r="B174" s="7">
        <v>1</v>
      </c>
      <c r="C174" s="1" t="s">
        <v>189</v>
      </c>
      <c r="D174" s="2">
        <v>1595472.6060115001</v>
      </c>
      <c r="E174" s="16">
        <f t="shared" si="8"/>
        <v>2.259773107321434</v>
      </c>
      <c r="F174" s="16">
        <v>0.89454509287386796</v>
      </c>
      <c r="G174" s="2">
        <v>180</v>
      </c>
      <c r="H174" s="2">
        <v>96.2</v>
      </c>
      <c r="I174" s="2">
        <v>26.04</v>
      </c>
      <c r="J174" s="2">
        <v>287185069.08206999</v>
      </c>
      <c r="K174" s="2">
        <v>153484464.69830599</v>
      </c>
      <c r="L174" s="2">
        <v>41546106.6605395</v>
      </c>
      <c r="M174" s="1" t="s">
        <v>15</v>
      </c>
      <c r="N174" s="1" t="s">
        <v>15</v>
      </c>
    </row>
    <row r="175" spans="1:14" x14ac:dyDescent="0.3">
      <c r="A175" s="1" t="s">
        <v>190</v>
      </c>
      <c r="B175" s="7">
        <v>1</v>
      </c>
      <c r="C175" s="1" t="s">
        <v>190</v>
      </c>
      <c r="D175" s="2">
        <v>791831.63662020001</v>
      </c>
      <c r="E175" s="16">
        <f t="shared" si="8"/>
        <v>1.1215233851202508</v>
      </c>
      <c r="F175" s="16">
        <v>0.44396193469697098</v>
      </c>
      <c r="G175" s="2">
        <v>327</v>
      </c>
      <c r="H175" s="2">
        <v>65.2</v>
      </c>
      <c r="I175" s="2">
        <v>21.04</v>
      </c>
      <c r="J175" s="2">
        <v>258928945.174806</v>
      </c>
      <c r="K175" s="2">
        <v>51627422.707637101</v>
      </c>
      <c r="L175" s="2">
        <v>16660137.634489</v>
      </c>
      <c r="M175" s="1" t="s">
        <v>15</v>
      </c>
      <c r="N175" s="1" t="s">
        <v>15</v>
      </c>
    </row>
    <row r="176" spans="1:14" x14ac:dyDescent="0.3">
      <c r="A176" s="1" t="s">
        <v>191</v>
      </c>
      <c r="B176" s="7">
        <v>1</v>
      </c>
      <c r="C176" s="1" t="s">
        <v>191</v>
      </c>
      <c r="D176" s="2">
        <v>830542.19828220201</v>
      </c>
      <c r="E176" s="16">
        <f t="shared" si="8"/>
        <v>1.1763517073888374</v>
      </c>
      <c r="F176" s="16">
        <v>0.46566606352165901</v>
      </c>
      <c r="G176" s="2">
        <v>67.7</v>
      </c>
      <c r="H176" s="2">
        <v>37.799999999999997</v>
      </c>
      <c r="I176" s="2">
        <v>22.52</v>
      </c>
      <c r="J176" s="2">
        <v>56227706.823705003</v>
      </c>
      <c r="K176" s="2">
        <v>31394495.095067199</v>
      </c>
      <c r="L176" s="2">
        <v>18703810.3053152</v>
      </c>
      <c r="M176" s="1" t="s">
        <v>15</v>
      </c>
      <c r="N176" s="1" t="s">
        <v>15</v>
      </c>
    </row>
    <row r="177" spans="1:14" x14ac:dyDescent="0.3">
      <c r="A177" s="1" t="s">
        <v>192</v>
      </c>
      <c r="B177" s="7">
        <v>1</v>
      </c>
      <c r="C177" s="1" t="s">
        <v>192</v>
      </c>
      <c r="D177" s="2">
        <v>660187.15247791004</v>
      </c>
      <c r="E177" s="16">
        <f t="shared" si="8"/>
        <v>0.9350666174696719</v>
      </c>
      <c r="F177" s="16">
        <v>0.370151875627521</v>
      </c>
      <c r="G177" s="2">
        <v>138</v>
      </c>
      <c r="H177" s="2">
        <v>88.9</v>
      </c>
      <c r="I177" s="2">
        <v>25.87</v>
      </c>
      <c r="J177" s="2">
        <v>91105827.041951597</v>
      </c>
      <c r="K177" s="2">
        <v>58690637.855286203</v>
      </c>
      <c r="L177" s="2">
        <v>17079041.6346035</v>
      </c>
      <c r="M177" s="1" t="s">
        <v>15</v>
      </c>
      <c r="N177" s="1" t="s">
        <v>15</v>
      </c>
    </row>
    <row r="178" spans="1:14" x14ac:dyDescent="0.3">
      <c r="A178" s="1" t="s">
        <v>193</v>
      </c>
      <c r="B178" s="7">
        <v>1</v>
      </c>
      <c r="C178" s="1" t="s">
        <v>193</v>
      </c>
      <c r="D178" s="2">
        <v>800847.45020179998</v>
      </c>
      <c r="E178" s="16">
        <f t="shared" si="8"/>
        <v>1.1342930766809569</v>
      </c>
      <c r="F178" s="16">
        <v>0.44901689569554698</v>
      </c>
      <c r="G178" s="2">
        <v>47.4</v>
      </c>
      <c r="H178" s="2">
        <v>36.4</v>
      </c>
      <c r="I178" s="2">
        <v>25.95</v>
      </c>
      <c r="J178" s="2">
        <v>37960169.139565296</v>
      </c>
      <c r="K178" s="2">
        <v>29150847.187345501</v>
      </c>
      <c r="L178" s="2">
        <v>20781991.332736701</v>
      </c>
      <c r="M178" s="1" t="s">
        <v>15</v>
      </c>
      <c r="N178" s="1" t="s">
        <v>15</v>
      </c>
    </row>
    <row r="179" spans="1:14" x14ac:dyDescent="0.3">
      <c r="A179" s="1" t="s">
        <v>194</v>
      </c>
      <c r="B179" s="7">
        <v>1</v>
      </c>
      <c r="C179" s="1" t="s">
        <v>194</v>
      </c>
      <c r="D179" s="2">
        <v>388917.11477142002</v>
      </c>
      <c r="E179" s="16">
        <f t="shared" si="8"/>
        <v>0.55084896702461073</v>
      </c>
      <c r="F179" s="16">
        <v>0.21805695393489499</v>
      </c>
      <c r="G179" s="2">
        <v>45.9</v>
      </c>
      <c r="H179" s="2">
        <v>27.3</v>
      </c>
      <c r="I179" s="2">
        <v>23.12</v>
      </c>
      <c r="J179" s="2">
        <v>17851295.568008199</v>
      </c>
      <c r="K179" s="2">
        <v>10617437.233259801</v>
      </c>
      <c r="L179" s="2">
        <v>8991763.69351523</v>
      </c>
      <c r="M179" s="1" t="s">
        <v>15</v>
      </c>
      <c r="N179" s="1" t="s">
        <v>15</v>
      </c>
    </row>
    <row r="180" spans="1:14" x14ac:dyDescent="0.3">
      <c r="A180" s="1" t="s">
        <v>195</v>
      </c>
      <c r="B180" s="7">
        <v>1</v>
      </c>
      <c r="C180" s="1" t="s">
        <v>195</v>
      </c>
      <c r="D180" s="2">
        <v>731175.16060539999</v>
      </c>
      <c r="E180" s="16">
        <f t="shared" si="8"/>
        <v>1.0356116165529472</v>
      </c>
      <c r="F180" s="16">
        <v>0.409953232344065</v>
      </c>
      <c r="G180" s="2">
        <v>412</v>
      </c>
      <c r="H180" s="2">
        <v>192</v>
      </c>
      <c r="I180" s="2">
        <v>42.67</v>
      </c>
      <c r="J180" s="2">
        <v>301244166.16942501</v>
      </c>
      <c r="K180" s="2">
        <v>140385630.83623701</v>
      </c>
      <c r="L180" s="2">
        <v>31199244.103032399</v>
      </c>
      <c r="M180" s="1" t="s">
        <v>15</v>
      </c>
      <c r="N180" s="1" t="s">
        <v>15</v>
      </c>
    </row>
    <row r="181" spans="1:14" x14ac:dyDescent="0.3">
      <c r="A181" s="1" t="s">
        <v>196</v>
      </c>
      <c r="B181" s="7">
        <v>2</v>
      </c>
      <c r="C181" s="1" t="s">
        <v>196</v>
      </c>
      <c r="D181" s="2">
        <v>683096.29319999996</v>
      </c>
      <c r="E181" s="16">
        <f t="shared" si="8"/>
        <v>0.96751434482052812</v>
      </c>
      <c r="F181" s="16">
        <v>0.38299650820703901</v>
      </c>
      <c r="G181" s="2">
        <v>210</v>
      </c>
      <c r="H181" s="2">
        <v>157</v>
      </c>
      <c r="I181" s="2">
        <v>48.27</v>
      </c>
      <c r="J181" s="2">
        <v>143450221.572</v>
      </c>
      <c r="K181" s="2">
        <v>107246118.0324</v>
      </c>
      <c r="L181" s="2">
        <v>32973058.072764002</v>
      </c>
      <c r="M181" s="1" t="s">
        <v>15</v>
      </c>
      <c r="N181" s="1" t="s">
        <v>15</v>
      </c>
    </row>
    <row r="182" spans="1:14" x14ac:dyDescent="0.3">
      <c r="A182" s="1" t="s">
        <v>197</v>
      </c>
      <c r="B182" s="7">
        <v>3</v>
      </c>
      <c r="C182" s="1" t="s">
        <v>197</v>
      </c>
      <c r="D182" s="2">
        <v>614744.69981999998</v>
      </c>
      <c r="E182" s="16">
        <f t="shared" si="8"/>
        <v>0.87070347387187308</v>
      </c>
      <c r="F182" s="16">
        <v>0.34467332909521398</v>
      </c>
      <c r="G182" s="2">
        <v>416</v>
      </c>
      <c r="H182" s="2">
        <v>222</v>
      </c>
      <c r="I182" s="2">
        <v>46.63</v>
      </c>
      <c r="J182" s="2">
        <v>255733795.12512001</v>
      </c>
      <c r="K182" s="2">
        <v>136473323.36004001</v>
      </c>
      <c r="L182" s="2">
        <v>28665545.352606598</v>
      </c>
      <c r="M182" s="1" t="s">
        <v>15</v>
      </c>
      <c r="N182" s="1" t="s">
        <v>15</v>
      </c>
    </row>
    <row r="183" spans="1:14" x14ac:dyDescent="0.3">
      <c r="A183" s="1" t="s">
        <v>198</v>
      </c>
      <c r="B183" s="7">
        <v>4</v>
      </c>
      <c r="C183" s="1" t="s">
        <v>198</v>
      </c>
      <c r="D183" s="2">
        <v>696659.28833999997</v>
      </c>
      <c r="E183" s="16">
        <f t="shared" si="8"/>
        <v>0.98672450960594749</v>
      </c>
      <c r="F183" s="16">
        <v>0.39060097017112699</v>
      </c>
      <c r="G183" s="2">
        <v>234</v>
      </c>
      <c r="H183" s="2">
        <v>183</v>
      </c>
      <c r="I183" s="2">
        <v>49.83</v>
      </c>
      <c r="J183" s="2">
        <v>163018273.47156</v>
      </c>
      <c r="K183" s="2">
        <v>127488649.76622</v>
      </c>
      <c r="L183" s="2">
        <v>34714532.3379822</v>
      </c>
      <c r="M183" s="1" t="s">
        <v>15</v>
      </c>
      <c r="N183" s="1" t="s">
        <v>15</v>
      </c>
    </row>
    <row r="184" spans="1:14" x14ac:dyDescent="0.3">
      <c r="A184" s="1" t="s">
        <v>199</v>
      </c>
      <c r="B184" s="7" t="s">
        <v>502</v>
      </c>
      <c r="C184" s="1" t="s">
        <v>15</v>
      </c>
      <c r="D184" s="2">
        <v>9205737.7882649899</v>
      </c>
      <c r="E184" s="16">
        <f t="shared" si="8"/>
        <v>13.038693744155688</v>
      </c>
      <c r="F184" s="16">
        <v>5.1614471685367302</v>
      </c>
      <c r="M184" s="1" t="s">
        <v>15</v>
      </c>
      <c r="N184" s="1" t="s">
        <v>15</v>
      </c>
    </row>
    <row r="185" spans="1:14" x14ac:dyDescent="0.3">
      <c r="A185" s="1" t="s">
        <v>200</v>
      </c>
      <c r="B185" s="7" t="s">
        <v>504</v>
      </c>
      <c r="C185" s="1" t="s">
        <v>200</v>
      </c>
      <c r="D185" s="2">
        <v>4446025.3260920001</v>
      </c>
      <c r="E185" s="16">
        <f t="shared" si="8"/>
        <v>6.297198979485513</v>
      </c>
      <c r="F185" s="16">
        <v>2.4927849737207399</v>
      </c>
      <c r="G185" s="2">
        <v>266</v>
      </c>
      <c r="H185" s="2">
        <v>174</v>
      </c>
      <c r="I185" s="2">
        <v>33.83</v>
      </c>
      <c r="J185" s="2">
        <v>1182642736.7404699</v>
      </c>
      <c r="K185" s="2">
        <v>773608406.740008</v>
      </c>
      <c r="L185" s="2">
        <v>150409036.781692</v>
      </c>
      <c r="M185" s="1" t="s">
        <v>15</v>
      </c>
      <c r="N185" s="1" t="s">
        <v>15</v>
      </c>
    </row>
    <row r="186" spans="1:14" x14ac:dyDescent="0.3">
      <c r="A186" s="1" t="s">
        <v>201</v>
      </c>
      <c r="B186" s="7" t="s">
        <v>500</v>
      </c>
      <c r="C186" s="1" t="s">
        <v>15</v>
      </c>
      <c r="D186" s="2">
        <v>1449504.1562099999</v>
      </c>
      <c r="E186" s="16">
        <f t="shared" si="8"/>
        <v>2.0530283621368515</v>
      </c>
      <c r="F186" s="16">
        <v>0.81270391303013401</v>
      </c>
      <c r="G186" s="2">
        <f>AVERAGE(G185,G187)</f>
        <v>200</v>
      </c>
      <c r="H186" s="2">
        <f>AVERAGE(H185,H187)</f>
        <v>141.5</v>
      </c>
      <c r="I186" s="2">
        <f>AVERAGE(I185,I187)</f>
        <v>34.325000000000003</v>
      </c>
      <c r="J186" s="2">
        <f>$D$186*G186</f>
        <v>289900831.24199998</v>
      </c>
      <c r="K186" s="2">
        <f>$D$186*H186</f>
        <v>205104838.103715</v>
      </c>
      <c r="L186" s="2">
        <f>$D$186*I186</f>
        <v>49754230.161908254</v>
      </c>
      <c r="M186" s="1" t="s">
        <v>15</v>
      </c>
      <c r="N186" s="1" t="s">
        <v>15</v>
      </c>
    </row>
    <row r="187" spans="1:14" x14ac:dyDescent="0.3">
      <c r="A187" s="1" t="s">
        <v>202</v>
      </c>
      <c r="B187" s="7">
        <v>1</v>
      </c>
      <c r="C187" s="1" t="s">
        <v>202</v>
      </c>
      <c r="D187" s="2">
        <v>5302544.8474909998</v>
      </c>
      <c r="E187" s="16">
        <f t="shared" si="8"/>
        <v>7.5103440833628614</v>
      </c>
      <c r="F187" s="16">
        <v>2.9730159296965701</v>
      </c>
      <c r="G187" s="2">
        <v>134</v>
      </c>
      <c r="H187" s="2">
        <v>109</v>
      </c>
      <c r="I187" s="2">
        <v>34.82</v>
      </c>
      <c r="J187" s="2">
        <v>710541009.56379402</v>
      </c>
      <c r="K187" s="2">
        <v>577977388.37651896</v>
      </c>
      <c r="L187" s="2">
        <v>184634611.58963701</v>
      </c>
      <c r="M187" s="1" t="s">
        <v>15</v>
      </c>
      <c r="N187" s="1" t="s">
        <v>15</v>
      </c>
    </row>
    <row r="188" spans="1:14" x14ac:dyDescent="0.3">
      <c r="A188" s="1" t="s">
        <v>203</v>
      </c>
      <c r="B188" s="7" t="s">
        <v>499</v>
      </c>
      <c r="C188" s="1" t="s">
        <v>203</v>
      </c>
      <c r="D188" s="2">
        <v>6061895.4788880004</v>
      </c>
      <c r="E188" s="16">
        <f t="shared" si="8"/>
        <v>8.5858624779708368</v>
      </c>
      <c r="F188" s="16">
        <v>3.3987665057499998</v>
      </c>
      <c r="G188" s="2">
        <v>228</v>
      </c>
      <c r="H188" s="2">
        <v>137</v>
      </c>
      <c r="I188" s="2">
        <v>26.5</v>
      </c>
      <c r="J188" s="2">
        <v>1382112169.18646</v>
      </c>
      <c r="K188" s="2">
        <v>830479680.607656</v>
      </c>
      <c r="L188" s="2">
        <v>160640230.190532</v>
      </c>
      <c r="M188" s="1" t="s">
        <v>15</v>
      </c>
      <c r="N188" s="1" t="s">
        <v>15</v>
      </c>
    </row>
    <row r="189" spans="1:14" x14ac:dyDescent="0.3">
      <c r="A189" s="1" t="s">
        <v>204</v>
      </c>
      <c r="B189" s="7">
        <v>1</v>
      </c>
      <c r="C189" s="1" t="s">
        <v>204</v>
      </c>
      <c r="D189" s="2">
        <v>5966569.1597869899</v>
      </c>
      <c r="E189" s="16">
        <f t="shared" si="8"/>
        <v>8.4508455234253628</v>
      </c>
      <c r="F189" s="16">
        <v>3.3453192132974401</v>
      </c>
      <c r="G189" s="2">
        <v>128</v>
      </c>
      <c r="H189" s="2">
        <v>106</v>
      </c>
      <c r="I189" s="2">
        <v>32.549999999999997</v>
      </c>
      <c r="J189" s="2">
        <v>763720852.45273495</v>
      </c>
      <c r="K189" s="2">
        <v>632456330.93742096</v>
      </c>
      <c r="L189" s="2">
        <v>194211826.15106699</v>
      </c>
      <c r="M189" s="1" t="s">
        <v>15</v>
      </c>
      <c r="N189" s="1" t="s">
        <v>15</v>
      </c>
    </row>
    <row r="190" spans="1:14" x14ac:dyDescent="0.3">
      <c r="A190" s="1" t="s">
        <v>205</v>
      </c>
      <c r="B190" s="7">
        <v>1</v>
      </c>
      <c r="C190" s="1" t="s">
        <v>205</v>
      </c>
      <c r="D190" s="2">
        <v>1294104.6608333201</v>
      </c>
      <c r="E190" s="16">
        <f t="shared" si="8"/>
        <v>1.8329258049256554</v>
      </c>
      <c r="F190" s="16">
        <v>0.72557496108165997</v>
      </c>
      <c r="G190" s="2">
        <v>90.2</v>
      </c>
      <c r="H190" s="2">
        <v>39.1</v>
      </c>
      <c r="I190" s="2">
        <v>27.4</v>
      </c>
      <c r="J190" s="2">
        <v>116728240.407166</v>
      </c>
      <c r="K190" s="2">
        <v>50599492.238582902</v>
      </c>
      <c r="L190" s="2">
        <v>35458467.706832998</v>
      </c>
      <c r="M190" s="1" t="s">
        <v>12</v>
      </c>
      <c r="N190" s="1" t="s">
        <v>36</v>
      </c>
    </row>
    <row r="191" spans="1:14" x14ac:dyDescent="0.3">
      <c r="A191" s="1" t="s">
        <v>206</v>
      </c>
      <c r="B191" s="7" t="s">
        <v>497</v>
      </c>
      <c r="C191" s="1" t="s">
        <v>205</v>
      </c>
      <c r="D191" s="2">
        <v>350717.08234589599</v>
      </c>
      <c r="E191" s="16">
        <f t="shared" si="8"/>
        <v>0.49674374099393342</v>
      </c>
      <c r="F191" s="16">
        <v>0.19663906720645999</v>
      </c>
      <c r="G191" s="2">
        <v>90.2</v>
      </c>
      <c r="H191" s="2">
        <v>39.1</v>
      </c>
      <c r="I191" s="2">
        <v>27.4</v>
      </c>
      <c r="J191" s="2">
        <v>31634680.827599801</v>
      </c>
      <c r="K191" s="2">
        <v>13713037.9197245</v>
      </c>
      <c r="L191" s="2">
        <v>9609648.0562775508</v>
      </c>
      <c r="M191" s="1" t="s">
        <v>12</v>
      </c>
      <c r="N191" s="1" t="s">
        <v>36</v>
      </c>
    </row>
    <row r="192" spans="1:14" x14ac:dyDescent="0.3">
      <c r="A192" s="1" t="s">
        <v>207</v>
      </c>
      <c r="B192" s="7" t="s">
        <v>505</v>
      </c>
      <c r="C192" s="1" t="s">
        <v>15</v>
      </c>
      <c r="D192" s="2">
        <v>0</v>
      </c>
      <c r="E192" s="16">
        <f t="shared" si="8"/>
        <v>0</v>
      </c>
      <c r="F192" s="16">
        <v>0</v>
      </c>
      <c r="M192" s="1" t="s">
        <v>15</v>
      </c>
      <c r="N192" s="1" t="s">
        <v>15</v>
      </c>
    </row>
    <row r="193" spans="1:14" x14ac:dyDescent="0.3">
      <c r="A193" s="1" t="s">
        <v>208</v>
      </c>
      <c r="B193" s="7" t="s">
        <v>505</v>
      </c>
      <c r="C193" s="1" t="s">
        <v>15</v>
      </c>
      <c r="D193" s="2">
        <v>0</v>
      </c>
      <c r="E193" s="16">
        <f t="shared" si="8"/>
        <v>0</v>
      </c>
      <c r="F193" s="16">
        <v>0</v>
      </c>
      <c r="M193" s="1" t="s">
        <v>15</v>
      </c>
      <c r="N193" s="1" t="s">
        <v>15</v>
      </c>
    </row>
    <row r="194" spans="1:14" x14ac:dyDescent="0.3">
      <c r="A194" s="1" t="s">
        <v>209</v>
      </c>
      <c r="B194" s="7" t="s">
        <v>505</v>
      </c>
      <c r="C194" s="1" t="s">
        <v>15</v>
      </c>
      <c r="D194" s="2">
        <v>0</v>
      </c>
      <c r="E194" s="16">
        <f t="shared" si="8"/>
        <v>0</v>
      </c>
      <c r="F194" s="16">
        <v>0</v>
      </c>
      <c r="M194" s="1" t="s">
        <v>15</v>
      </c>
      <c r="N194" s="1" t="s">
        <v>15</v>
      </c>
    </row>
    <row r="195" spans="1:14" x14ac:dyDescent="0.3">
      <c r="A195" s="1" t="s">
        <v>210</v>
      </c>
      <c r="B195" s="7" t="s">
        <v>505</v>
      </c>
      <c r="C195" s="1" t="s">
        <v>15</v>
      </c>
      <c r="D195" s="2">
        <v>0</v>
      </c>
      <c r="E195" s="16">
        <f t="shared" si="8"/>
        <v>0</v>
      </c>
      <c r="F195" s="16">
        <v>0</v>
      </c>
      <c r="M195" s="1" t="s">
        <v>15</v>
      </c>
      <c r="N195" s="1" t="s">
        <v>15</v>
      </c>
    </row>
    <row r="196" spans="1:14" x14ac:dyDescent="0.3">
      <c r="A196" s="1" t="s">
        <v>211</v>
      </c>
      <c r="B196" s="7">
        <v>1</v>
      </c>
      <c r="C196" s="1" t="s">
        <v>211</v>
      </c>
      <c r="D196" s="2">
        <v>104405.658855448</v>
      </c>
      <c r="E196" s="16">
        <f t="shared" si="8"/>
        <v>0.14787662241567606</v>
      </c>
      <c r="F196" s="16">
        <v>5.8537871127027602E-2</v>
      </c>
      <c r="G196" s="2">
        <v>393</v>
      </c>
      <c r="H196" s="2">
        <v>171</v>
      </c>
      <c r="J196" s="2">
        <v>41031423.9301911</v>
      </c>
      <c r="K196" s="2">
        <v>17853367.664281599</v>
      </c>
      <c r="M196" s="1" t="s">
        <v>15</v>
      </c>
      <c r="N196" s="1" t="s">
        <v>15</v>
      </c>
    </row>
    <row r="197" spans="1:14" x14ac:dyDescent="0.3">
      <c r="A197" s="1" t="s">
        <v>212</v>
      </c>
      <c r="B197" s="7" t="s">
        <v>497</v>
      </c>
      <c r="C197" s="1" t="s">
        <v>211</v>
      </c>
      <c r="D197" s="2">
        <v>490.18462869299998</v>
      </c>
      <c r="E197" s="16">
        <f t="shared" si="8"/>
        <v>6.9428082774289856E-4</v>
      </c>
      <c r="F197" s="16">
        <v>2.7483533878761002E-4</v>
      </c>
      <c r="G197" s="2">
        <v>393</v>
      </c>
      <c r="H197" s="2">
        <v>171</v>
      </c>
      <c r="J197" s="2">
        <v>192642.55907634899</v>
      </c>
      <c r="K197" s="2">
        <v>83821.571506502994</v>
      </c>
      <c r="M197" s="1" t="s">
        <v>15</v>
      </c>
      <c r="N197" s="1" t="s">
        <v>15</v>
      </c>
    </row>
    <row r="198" spans="1:14" x14ac:dyDescent="0.3">
      <c r="A198" s="1" t="s">
        <v>213</v>
      </c>
      <c r="B198" s="7" t="s">
        <v>505</v>
      </c>
      <c r="C198" s="1" t="s">
        <v>15</v>
      </c>
      <c r="D198" s="2">
        <v>0</v>
      </c>
      <c r="E198" s="16">
        <f t="shared" si="8"/>
        <v>0</v>
      </c>
      <c r="F198" s="16">
        <v>0</v>
      </c>
      <c r="M198" s="1" t="s">
        <v>15</v>
      </c>
      <c r="N198" s="1" t="s">
        <v>15</v>
      </c>
    </row>
    <row r="199" spans="1:14" x14ac:dyDescent="0.3">
      <c r="A199" s="1" t="s">
        <v>214</v>
      </c>
      <c r="B199" s="7">
        <v>3</v>
      </c>
      <c r="C199" s="1" t="s">
        <v>214</v>
      </c>
      <c r="D199" s="2">
        <v>499027.006100306</v>
      </c>
      <c r="E199" s="16">
        <f t="shared" si="8"/>
        <v>0.70680487020813965</v>
      </c>
      <c r="F199" s="16">
        <v>0.27979305807983801</v>
      </c>
      <c r="G199" s="2">
        <v>1884</v>
      </c>
      <c r="H199" s="2">
        <v>1576</v>
      </c>
      <c r="J199" s="2">
        <v>940166879.49297702</v>
      </c>
      <c r="K199" s="2">
        <v>786466561.61408305</v>
      </c>
      <c r="M199" s="1" t="s">
        <v>15</v>
      </c>
      <c r="N199" s="1" t="s">
        <v>15</v>
      </c>
    </row>
    <row r="200" spans="1:14" x14ac:dyDescent="0.3">
      <c r="A200" s="1" t="s">
        <v>215</v>
      </c>
      <c r="B200" s="7">
        <v>3</v>
      </c>
      <c r="C200" s="1" t="s">
        <v>215</v>
      </c>
      <c r="D200" s="2">
        <v>4201019.3548908401</v>
      </c>
      <c r="E200" s="16">
        <f t="shared" si="8"/>
        <v>5.9501808591069789</v>
      </c>
      <c r="F200" s="16">
        <v>2.3554157149587902</v>
      </c>
      <c r="G200" s="2">
        <v>510</v>
      </c>
      <c r="H200" s="2">
        <v>412</v>
      </c>
      <c r="J200" s="2">
        <v>2142519870.9943299</v>
      </c>
      <c r="K200" s="2">
        <v>1730819974.21503</v>
      </c>
      <c r="M200" s="1" t="s">
        <v>15</v>
      </c>
      <c r="N200" s="1" t="s">
        <v>15</v>
      </c>
    </row>
    <row r="201" spans="1:14" x14ac:dyDescent="0.3">
      <c r="A201" s="1" t="s">
        <v>216</v>
      </c>
      <c r="B201" s="7">
        <v>1</v>
      </c>
      <c r="C201" s="1" t="s">
        <v>216</v>
      </c>
      <c r="D201" s="2">
        <v>1018262.5987041</v>
      </c>
      <c r="E201" s="16">
        <f t="shared" si="8"/>
        <v>1.4422324946682139</v>
      </c>
      <c r="F201" s="16">
        <v>0.57091660959622903</v>
      </c>
      <c r="G201" s="2">
        <v>123</v>
      </c>
      <c r="H201" s="2">
        <v>88.1</v>
      </c>
      <c r="J201" s="2">
        <v>125246299.640604</v>
      </c>
      <c r="K201" s="2">
        <v>89708934.945831195</v>
      </c>
      <c r="M201" s="1" t="s">
        <v>12</v>
      </c>
      <c r="N201" s="1" t="s">
        <v>57</v>
      </c>
    </row>
    <row r="202" spans="1:14" x14ac:dyDescent="0.3">
      <c r="A202" s="1" t="s">
        <v>217</v>
      </c>
      <c r="B202" s="7">
        <v>1</v>
      </c>
      <c r="C202" s="1" t="s">
        <v>217</v>
      </c>
      <c r="D202" s="2">
        <v>392405.95353489998</v>
      </c>
      <c r="E202" s="16">
        <f t="shared" si="8"/>
        <v>0.55579043952861173</v>
      </c>
      <c r="F202" s="16">
        <v>0.220013066239136</v>
      </c>
      <c r="G202" s="2">
        <v>234</v>
      </c>
      <c r="H202" s="2">
        <v>186</v>
      </c>
      <c r="J202" s="2">
        <v>91822993.127166599</v>
      </c>
      <c r="K202" s="2">
        <v>72987507.357491404</v>
      </c>
      <c r="M202" s="1" t="s">
        <v>12</v>
      </c>
      <c r="N202" s="1" t="s">
        <v>59</v>
      </c>
    </row>
    <row r="203" spans="1:14" s="3" customFormat="1" x14ac:dyDescent="0.3">
      <c r="A203" s="4" t="s">
        <v>510</v>
      </c>
      <c r="B203" s="6"/>
      <c r="C203" s="4"/>
      <c r="D203" s="5">
        <f>SUM(D169:D202)</f>
        <v>70603221.219083101</v>
      </c>
      <c r="E203" s="17">
        <f>(SUM(D169:D183,D185:D202)/D203)*100</f>
        <v>86.961306255844306</v>
      </c>
      <c r="F203" s="17">
        <f>SUM(F169:F202)</f>
        <v>39.585615475094976</v>
      </c>
      <c r="G203" s="5"/>
      <c r="H203" s="5"/>
      <c r="I203" s="5"/>
      <c r="J203" s="5">
        <f>(SUM(J169:J202))/1000000000</f>
        <v>13.392699637858017</v>
      </c>
      <c r="K203" s="5">
        <f t="shared" ref="K203" si="9">(SUM(K169:K202))/1000000000</f>
        <v>8.9278952551030706</v>
      </c>
      <c r="L203" s="5">
        <f>(SUM(L169:L202))/1000000</f>
        <v>1552.7939635166244</v>
      </c>
      <c r="M203" s="4"/>
      <c r="N203" s="4"/>
    </row>
    <row r="204" spans="1:14" x14ac:dyDescent="0.3">
      <c r="A204" s="1" t="s">
        <v>218</v>
      </c>
      <c r="B204" s="7" t="s">
        <v>499</v>
      </c>
      <c r="C204" s="1" t="s">
        <v>218</v>
      </c>
      <c r="D204" s="2">
        <v>1565100</v>
      </c>
      <c r="E204" s="16">
        <f>(D204/$D$244)*100</f>
        <v>15.191900759061172</v>
      </c>
      <c r="F204" s="16">
        <v>7.1190422314389901</v>
      </c>
      <c r="G204" s="2">
        <v>708</v>
      </c>
      <c r="H204" s="2">
        <v>159</v>
      </c>
      <c r="I204" s="2">
        <v>7.52</v>
      </c>
      <c r="J204" s="2">
        <v>1108090800</v>
      </c>
      <c r="K204" s="2">
        <v>248850900</v>
      </c>
      <c r="L204" s="2">
        <v>11769552</v>
      </c>
      <c r="M204" s="1" t="s">
        <v>15</v>
      </c>
      <c r="N204" s="1" t="s">
        <v>15</v>
      </c>
    </row>
    <row r="205" spans="1:14" x14ac:dyDescent="0.3">
      <c r="A205" s="1" t="s">
        <v>219</v>
      </c>
      <c r="B205" s="7">
        <v>1</v>
      </c>
      <c r="C205" s="1" t="s">
        <v>219</v>
      </c>
      <c r="D205" s="2">
        <v>355000</v>
      </c>
      <c r="E205" s="16">
        <f t="shared" ref="E205:E243" si="10">(D205/$D$244)*100</f>
        <v>3.4458659315486013</v>
      </c>
      <c r="F205" s="16">
        <v>1.61475943528263</v>
      </c>
      <c r="G205" s="2">
        <v>45</v>
      </c>
      <c r="H205" s="2">
        <v>14.1</v>
      </c>
      <c r="I205" s="2">
        <v>4.8099999999999996</v>
      </c>
      <c r="J205" s="2">
        <v>15975000</v>
      </c>
      <c r="K205" s="2">
        <v>5005500</v>
      </c>
      <c r="L205" s="2">
        <v>1707550</v>
      </c>
      <c r="M205" s="1" t="s">
        <v>15</v>
      </c>
      <c r="N205" s="1" t="s">
        <v>15</v>
      </c>
    </row>
    <row r="206" spans="1:14" x14ac:dyDescent="0.3">
      <c r="A206" s="1" t="s">
        <v>220</v>
      </c>
      <c r="B206" s="7">
        <v>1</v>
      </c>
      <c r="C206" s="1" t="s">
        <v>220</v>
      </c>
      <c r="D206" s="2">
        <v>653400</v>
      </c>
      <c r="E206" s="16">
        <f t="shared" si="10"/>
        <v>6.3423346469686086</v>
      </c>
      <c r="F206" s="16">
        <v>2.9720670845455501</v>
      </c>
      <c r="G206" s="2">
        <v>103</v>
      </c>
      <c r="H206" s="2">
        <v>27.4</v>
      </c>
      <c r="I206" s="2">
        <v>5.79</v>
      </c>
      <c r="J206" s="2">
        <v>67300200</v>
      </c>
      <c r="K206" s="2">
        <v>17903160</v>
      </c>
      <c r="L206" s="2">
        <v>3783186</v>
      </c>
      <c r="M206" s="1" t="s">
        <v>15</v>
      </c>
      <c r="N206" s="1" t="s">
        <v>15</v>
      </c>
    </row>
    <row r="207" spans="1:14" x14ac:dyDescent="0.3">
      <c r="A207" s="1" t="s">
        <v>221</v>
      </c>
      <c r="B207" s="7">
        <v>1</v>
      </c>
      <c r="C207" s="1" t="s">
        <v>221</v>
      </c>
      <c r="D207" s="2">
        <v>535200</v>
      </c>
      <c r="E207" s="16">
        <f t="shared" si="10"/>
        <v>5.1950068917318637</v>
      </c>
      <c r="F207" s="16">
        <v>2.4344204218683401</v>
      </c>
      <c r="G207" s="2">
        <v>280</v>
      </c>
      <c r="H207" s="2">
        <v>58</v>
      </c>
      <c r="I207" s="2">
        <v>6.72</v>
      </c>
      <c r="J207" s="2">
        <v>149856000</v>
      </c>
      <c r="K207" s="2">
        <v>31041600</v>
      </c>
      <c r="L207" s="2">
        <v>3596544</v>
      </c>
      <c r="M207" s="1" t="s">
        <v>15</v>
      </c>
      <c r="N207" s="1" t="s">
        <v>15</v>
      </c>
    </row>
    <row r="208" spans="1:14" x14ac:dyDescent="0.3">
      <c r="A208" s="1" t="s">
        <v>222</v>
      </c>
      <c r="B208" s="7">
        <v>1</v>
      </c>
      <c r="C208" s="1" t="s">
        <v>222</v>
      </c>
      <c r="D208" s="2">
        <v>400800</v>
      </c>
      <c r="E208" s="16">
        <f t="shared" si="10"/>
        <v>3.8904311700413503</v>
      </c>
      <c r="F208" s="16">
        <v>1.82308614552472</v>
      </c>
      <c r="G208" s="2">
        <v>126</v>
      </c>
      <c r="H208" s="2">
        <v>41.4</v>
      </c>
      <c r="I208" s="2">
        <v>6.17</v>
      </c>
      <c r="J208" s="2">
        <v>50500800</v>
      </c>
      <c r="K208" s="2">
        <v>16593120</v>
      </c>
      <c r="L208" s="2">
        <v>2472936</v>
      </c>
      <c r="M208" s="1" t="s">
        <v>15</v>
      </c>
      <c r="N208" s="1" t="s">
        <v>15</v>
      </c>
    </row>
    <row r="209" spans="1:14" x14ac:dyDescent="0.3">
      <c r="A209" s="1" t="s">
        <v>223</v>
      </c>
      <c r="B209" s="7" t="s">
        <v>498</v>
      </c>
      <c r="C209" s="1" t="s">
        <v>223</v>
      </c>
      <c r="D209" s="2">
        <v>662400</v>
      </c>
      <c r="E209" s="16">
        <f t="shared" si="10"/>
        <v>6.4296946283318128</v>
      </c>
      <c r="F209" s="16">
        <v>3.0130046476935601</v>
      </c>
      <c r="G209" s="2">
        <v>230</v>
      </c>
      <c r="H209" s="2">
        <v>54.2</v>
      </c>
      <c r="I209" s="2">
        <v>6.59</v>
      </c>
      <c r="J209" s="2">
        <v>152352000</v>
      </c>
      <c r="K209" s="2">
        <v>35902080</v>
      </c>
      <c r="L209" s="2">
        <v>4365216</v>
      </c>
      <c r="M209" s="1" t="s">
        <v>15</v>
      </c>
      <c r="N209" s="1" t="s">
        <v>15</v>
      </c>
    </row>
    <row r="210" spans="1:14" x14ac:dyDescent="0.3">
      <c r="A210" s="1" t="s">
        <v>224</v>
      </c>
      <c r="B210" s="7">
        <v>1</v>
      </c>
      <c r="C210" s="1" t="s">
        <v>224</v>
      </c>
      <c r="D210" s="2">
        <v>300600</v>
      </c>
      <c r="E210" s="16">
        <f t="shared" si="10"/>
        <v>2.9178233775310125</v>
      </c>
      <c r="F210" s="16">
        <v>1.36731460914354</v>
      </c>
      <c r="G210" s="2">
        <v>19.7</v>
      </c>
      <c r="H210" s="2">
        <v>12.9</v>
      </c>
      <c r="I210" s="2">
        <v>5.21</v>
      </c>
      <c r="J210" s="2">
        <v>5921820</v>
      </c>
      <c r="K210" s="2">
        <v>3877740</v>
      </c>
      <c r="L210" s="2">
        <v>1566126</v>
      </c>
      <c r="M210" s="1" t="s">
        <v>15</v>
      </c>
      <c r="N210" s="1" t="s">
        <v>15</v>
      </c>
    </row>
    <row r="211" spans="1:14" x14ac:dyDescent="0.3">
      <c r="A211" s="1" t="s">
        <v>225</v>
      </c>
      <c r="B211" s="7">
        <v>1</v>
      </c>
      <c r="C211" s="1" t="s">
        <v>225</v>
      </c>
      <c r="D211" s="2">
        <v>133000</v>
      </c>
      <c r="E211" s="16">
        <f t="shared" si="10"/>
        <v>1.2909863912562365</v>
      </c>
      <c r="F211" s="16">
        <v>0.604966210965041</v>
      </c>
      <c r="G211" s="2">
        <v>24.4</v>
      </c>
      <c r="H211" s="2">
        <v>11.9</v>
      </c>
      <c r="I211" s="2">
        <v>5.08</v>
      </c>
      <c r="J211" s="2">
        <v>3245200</v>
      </c>
      <c r="K211" s="2">
        <v>1582700</v>
      </c>
      <c r="L211" s="2">
        <v>675640</v>
      </c>
      <c r="M211" s="1" t="s">
        <v>15</v>
      </c>
      <c r="N211" s="1" t="s">
        <v>15</v>
      </c>
    </row>
    <row r="212" spans="1:14" x14ac:dyDescent="0.3">
      <c r="A212" s="1" t="s">
        <v>226</v>
      </c>
      <c r="B212" s="7">
        <v>1</v>
      </c>
      <c r="C212" s="1" t="s">
        <v>226</v>
      </c>
      <c r="D212" s="2">
        <v>124500</v>
      </c>
      <c r="E212" s="16">
        <f t="shared" si="10"/>
        <v>1.2084797421909883</v>
      </c>
      <c r="F212" s="16">
        <v>0.56630295688080901</v>
      </c>
      <c r="G212" s="2">
        <v>21.1</v>
      </c>
      <c r="H212" s="2">
        <v>14.2</v>
      </c>
      <c r="I212" s="2">
        <v>5.29</v>
      </c>
      <c r="J212" s="2">
        <v>2626950</v>
      </c>
      <c r="K212" s="2">
        <v>1767900</v>
      </c>
      <c r="L212" s="2">
        <v>658605</v>
      </c>
      <c r="M212" s="1" t="s">
        <v>15</v>
      </c>
      <c r="N212" s="1" t="s">
        <v>15</v>
      </c>
    </row>
    <row r="213" spans="1:14" x14ac:dyDescent="0.3">
      <c r="A213" s="1" t="s">
        <v>227</v>
      </c>
      <c r="B213" s="7">
        <v>1</v>
      </c>
      <c r="C213" s="1" t="s">
        <v>227</v>
      </c>
      <c r="D213" s="2">
        <v>116000</v>
      </c>
      <c r="E213" s="16">
        <f t="shared" si="10"/>
        <v>1.1259730931257401</v>
      </c>
      <c r="F213" s="16">
        <v>0.52763970279657701</v>
      </c>
      <c r="G213" s="2">
        <v>17</v>
      </c>
      <c r="H213" s="2">
        <v>7</v>
      </c>
      <c r="I213" s="2">
        <v>5.57</v>
      </c>
      <c r="J213" s="2">
        <v>1972000</v>
      </c>
      <c r="K213" s="2">
        <v>812000</v>
      </c>
      <c r="L213" s="2">
        <v>646120</v>
      </c>
      <c r="M213" s="1" t="s">
        <v>15</v>
      </c>
      <c r="N213" s="1" t="s">
        <v>15</v>
      </c>
    </row>
    <row r="214" spans="1:14" x14ac:dyDescent="0.3">
      <c r="A214" s="1" t="s">
        <v>228</v>
      </c>
      <c r="B214" s="7">
        <v>1</v>
      </c>
      <c r="C214" s="1" t="s">
        <v>228</v>
      </c>
      <c r="D214" s="2">
        <v>134600</v>
      </c>
      <c r="E214" s="16">
        <f t="shared" si="10"/>
        <v>1.3065170546096949</v>
      </c>
      <c r="F214" s="16">
        <v>0.61224399996913104</v>
      </c>
      <c r="H214" s="2">
        <v>13.1</v>
      </c>
      <c r="I214" s="2">
        <v>5.35</v>
      </c>
      <c r="K214" s="2">
        <v>1763260</v>
      </c>
      <c r="L214" s="2">
        <v>720110</v>
      </c>
      <c r="M214" s="1" t="s">
        <v>12</v>
      </c>
      <c r="N214" s="1" t="s">
        <v>25</v>
      </c>
    </row>
    <row r="215" spans="1:14" x14ac:dyDescent="0.3">
      <c r="A215" s="1" t="s">
        <v>229</v>
      </c>
      <c r="B215" s="7">
        <v>1</v>
      </c>
      <c r="C215" s="1" t="s">
        <v>229</v>
      </c>
      <c r="D215" s="2">
        <v>153900</v>
      </c>
      <c r="E215" s="16">
        <f t="shared" si="10"/>
        <v>1.4938556813107879</v>
      </c>
      <c r="F215" s="16">
        <v>0.70003232983097596</v>
      </c>
      <c r="G215" s="2">
        <v>39.299999999999997</v>
      </c>
      <c r="H215" s="2">
        <v>17.100000000000001</v>
      </c>
      <c r="I215" s="2">
        <v>8.16</v>
      </c>
      <c r="J215" s="2">
        <v>6048270</v>
      </c>
      <c r="K215" s="2">
        <v>2631690</v>
      </c>
      <c r="L215" s="2">
        <v>1255824</v>
      </c>
      <c r="M215" s="1" t="s">
        <v>15</v>
      </c>
      <c r="N215" s="1" t="s">
        <v>15</v>
      </c>
    </row>
    <row r="216" spans="1:14" x14ac:dyDescent="0.3">
      <c r="A216" s="1" t="s">
        <v>230</v>
      </c>
      <c r="B216" s="7">
        <v>1</v>
      </c>
      <c r="C216" s="1" t="s">
        <v>230</v>
      </c>
      <c r="D216" s="2">
        <v>249000</v>
      </c>
      <c r="E216" s="16">
        <f t="shared" si="10"/>
        <v>2.4169594843819766</v>
      </c>
      <c r="F216" s="16">
        <v>1.13260591376162</v>
      </c>
      <c r="G216" s="2">
        <v>242</v>
      </c>
      <c r="H216" s="2">
        <v>177</v>
      </c>
      <c r="I216" s="2">
        <v>45.18</v>
      </c>
      <c r="J216" s="2">
        <v>60258000</v>
      </c>
      <c r="K216" s="2">
        <v>44073000</v>
      </c>
      <c r="L216" s="2">
        <v>11249820</v>
      </c>
      <c r="M216" s="1" t="s">
        <v>15</v>
      </c>
      <c r="N216" s="1" t="s">
        <v>15</v>
      </c>
    </row>
    <row r="217" spans="1:14" x14ac:dyDescent="0.3">
      <c r="A217" s="1" t="s">
        <v>231</v>
      </c>
      <c r="B217" s="7">
        <v>2</v>
      </c>
      <c r="C217" s="1" t="s">
        <v>231</v>
      </c>
      <c r="D217" s="2">
        <v>145000</v>
      </c>
      <c r="E217" s="16">
        <f t="shared" si="10"/>
        <v>1.4074663664071752</v>
      </c>
      <c r="F217" s="16">
        <v>0.65954962849572096</v>
      </c>
      <c r="G217" s="2">
        <v>555</v>
      </c>
      <c r="H217" s="2">
        <v>357</v>
      </c>
      <c r="I217" s="2">
        <v>45.18</v>
      </c>
      <c r="J217" s="2">
        <v>80475000</v>
      </c>
      <c r="K217" s="2">
        <v>51765000</v>
      </c>
      <c r="L217" s="2">
        <v>6551100</v>
      </c>
      <c r="M217" s="1" t="s">
        <v>15</v>
      </c>
      <c r="N217" s="1" t="s">
        <v>15</v>
      </c>
    </row>
    <row r="218" spans="1:14" x14ac:dyDescent="0.3">
      <c r="A218" s="1" t="s">
        <v>232</v>
      </c>
      <c r="B218" s="7">
        <v>3</v>
      </c>
      <c r="C218" s="1" t="s">
        <v>232</v>
      </c>
      <c r="D218" s="2">
        <v>252000</v>
      </c>
      <c r="E218" s="16">
        <f t="shared" si="10"/>
        <v>2.4460794781697115</v>
      </c>
      <c r="F218" s="16">
        <v>1.1462517681442901</v>
      </c>
      <c r="G218" s="2">
        <v>204</v>
      </c>
      <c r="H218" s="2">
        <v>182</v>
      </c>
      <c r="I218" s="2">
        <v>31.59</v>
      </c>
      <c r="J218" s="2">
        <v>51408000</v>
      </c>
      <c r="K218" s="2">
        <v>45864000</v>
      </c>
      <c r="L218" s="2">
        <v>7960680</v>
      </c>
      <c r="M218" s="1" t="s">
        <v>15</v>
      </c>
      <c r="N218" s="1" t="s">
        <v>15</v>
      </c>
    </row>
    <row r="219" spans="1:14" x14ac:dyDescent="0.3">
      <c r="A219" s="1" t="s">
        <v>233</v>
      </c>
      <c r="B219" s="7">
        <v>4</v>
      </c>
      <c r="C219" s="1" t="s">
        <v>233</v>
      </c>
      <c r="D219" s="2">
        <v>256000</v>
      </c>
      <c r="E219" s="16">
        <f t="shared" si="10"/>
        <v>2.4849061365533576</v>
      </c>
      <c r="F219" s="16">
        <v>1.16444624065451</v>
      </c>
      <c r="G219" s="2">
        <v>389</v>
      </c>
      <c r="H219" s="2">
        <v>230</v>
      </c>
      <c r="I219" s="2">
        <v>23.59</v>
      </c>
      <c r="J219" s="2">
        <v>99584000</v>
      </c>
      <c r="K219" s="2">
        <v>58880000</v>
      </c>
      <c r="L219" s="2">
        <v>6039040</v>
      </c>
      <c r="M219" s="1" t="s">
        <v>15</v>
      </c>
      <c r="N219" s="1" t="s">
        <v>15</v>
      </c>
    </row>
    <row r="220" spans="1:14" x14ac:dyDescent="0.3">
      <c r="A220" s="1" t="s">
        <v>234</v>
      </c>
      <c r="B220" s="7">
        <v>1</v>
      </c>
      <c r="C220" s="1" t="s">
        <v>234</v>
      </c>
      <c r="D220" s="2">
        <v>299300</v>
      </c>
      <c r="E220" s="16">
        <f t="shared" si="10"/>
        <v>2.9052047135563277</v>
      </c>
      <c r="F220" s="16">
        <v>1.3614014055777199</v>
      </c>
      <c r="G220" s="2">
        <v>79.7</v>
      </c>
      <c r="H220" s="2">
        <v>60.8</v>
      </c>
      <c r="I220" s="2">
        <v>12.67</v>
      </c>
      <c r="J220" s="2">
        <v>23854210</v>
      </c>
      <c r="K220" s="2">
        <v>18197440</v>
      </c>
      <c r="L220" s="2">
        <v>3792131</v>
      </c>
      <c r="M220" s="1" t="s">
        <v>15</v>
      </c>
      <c r="N220" s="1" t="s">
        <v>15</v>
      </c>
    </row>
    <row r="221" spans="1:14" x14ac:dyDescent="0.3">
      <c r="A221" s="1" t="s">
        <v>235</v>
      </c>
      <c r="B221" s="7" t="s">
        <v>498</v>
      </c>
      <c r="C221" s="1" t="s">
        <v>235</v>
      </c>
      <c r="D221" s="2">
        <v>384900</v>
      </c>
      <c r="E221" s="16">
        <f t="shared" si="10"/>
        <v>3.7360952029663568</v>
      </c>
      <c r="F221" s="16">
        <v>1.7507631172965701</v>
      </c>
      <c r="G221" s="2">
        <v>700</v>
      </c>
      <c r="H221" s="2">
        <v>327</v>
      </c>
      <c r="I221" s="2">
        <v>18.55</v>
      </c>
      <c r="J221" s="2">
        <v>269430000</v>
      </c>
      <c r="K221" s="2">
        <v>125862300</v>
      </c>
      <c r="L221" s="2">
        <v>7139895</v>
      </c>
      <c r="M221" s="1" t="s">
        <v>15</v>
      </c>
      <c r="N221" s="1" t="s">
        <v>15</v>
      </c>
    </row>
    <row r="222" spans="1:14" x14ac:dyDescent="0.3">
      <c r="A222" s="1" t="s">
        <v>236</v>
      </c>
      <c r="B222" s="7">
        <v>1</v>
      </c>
      <c r="C222" s="1" t="s">
        <v>236</v>
      </c>
      <c r="D222" s="2">
        <v>620300</v>
      </c>
      <c r="E222" s="16">
        <f t="shared" si="10"/>
        <v>6.0210440488439358</v>
      </c>
      <c r="F222" s="16">
        <v>2.8215078245234202</v>
      </c>
      <c r="G222" s="2">
        <v>119</v>
      </c>
      <c r="H222" s="2">
        <v>88.6</v>
      </c>
      <c r="I222" s="2">
        <v>11.62</v>
      </c>
      <c r="J222" s="2">
        <v>73815700</v>
      </c>
      <c r="K222" s="2">
        <v>54958580</v>
      </c>
      <c r="L222" s="2">
        <v>7207886</v>
      </c>
      <c r="M222" s="1" t="s">
        <v>15</v>
      </c>
      <c r="N222" s="1" t="s">
        <v>15</v>
      </c>
    </row>
    <row r="223" spans="1:14" x14ac:dyDescent="0.3">
      <c r="A223" s="1" t="s">
        <v>237</v>
      </c>
      <c r="B223" s="7">
        <v>1</v>
      </c>
      <c r="C223" s="1" t="s">
        <v>237</v>
      </c>
      <c r="D223" s="2">
        <v>270100</v>
      </c>
      <c r="E223" s="16">
        <f t="shared" si="10"/>
        <v>2.6217701073557103</v>
      </c>
      <c r="F223" s="16">
        <v>1.2285817562530601</v>
      </c>
      <c r="G223" s="2">
        <v>47.3</v>
      </c>
      <c r="H223" s="2">
        <v>21</v>
      </c>
      <c r="I223" s="2">
        <v>11.05</v>
      </c>
      <c r="J223" s="2">
        <v>12775730</v>
      </c>
      <c r="K223" s="2">
        <v>5672100</v>
      </c>
      <c r="L223" s="2">
        <v>2984605</v>
      </c>
      <c r="M223" s="1" t="s">
        <v>15</v>
      </c>
      <c r="N223" s="1" t="s">
        <v>15</v>
      </c>
    </row>
    <row r="224" spans="1:14" x14ac:dyDescent="0.3">
      <c r="A224" s="1" t="s">
        <v>238</v>
      </c>
      <c r="B224" s="7">
        <v>1</v>
      </c>
      <c r="C224" s="1" t="s">
        <v>238</v>
      </c>
      <c r="D224" s="2">
        <v>561400</v>
      </c>
      <c r="E224" s="16">
        <f t="shared" si="10"/>
        <v>5.4493215041447458</v>
      </c>
      <c r="F224" s="16">
        <v>2.5535942168103301</v>
      </c>
      <c r="G224" s="2">
        <v>69.900000000000006</v>
      </c>
      <c r="H224" s="2">
        <v>54.9</v>
      </c>
      <c r="I224" s="2">
        <v>15.37</v>
      </c>
      <c r="J224" s="2">
        <v>39241860</v>
      </c>
      <c r="K224" s="2">
        <v>30820860</v>
      </c>
      <c r="L224" s="2">
        <v>8628718</v>
      </c>
      <c r="M224" s="1" t="s">
        <v>15</v>
      </c>
      <c r="N224" s="1" t="s">
        <v>15</v>
      </c>
    </row>
    <row r="225" spans="1:14" x14ac:dyDescent="0.3">
      <c r="A225" s="1" t="s">
        <v>239</v>
      </c>
      <c r="B225" s="7">
        <v>1</v>
      </c>
      <c r="C225" s="1" t="s">
        <v>239</v>
      </c>
      <c r="D225" s="2">
        <v>213100</v>
      </c>
      <c r="E225" s="16">
        <f t="shared" si="10"/>
        <v>2.0684902253887518</v>
      </c>
      <c r="F225" s="16">
        <v>0.969310522982332</v>
      </c>
      <c r="G225" s="2">
        <v>82.5</v>
      </c>
      <c r="H225" s="2">
        <v>37.299999999999997</v>
      </c>
      <c r="I225" s="2">
        <v>9.14</v>
      </c>
      <c r="J225" s="2">
        <v>17580750</v>
      </c>
      <c r="K225" s="2">
        <v>7948630</v>
      </c>
      <c r="L225" s="2">
        <v>1947734</v>
      </c>
      <c r="M225" s="1" t="s">
        <v>15</v>
      </c>
      <c r="N225" s="1" t="s">
        <v>15</v>
      </c>
    </row>
    <row r="226" spans="1:14" x14ac:dyDescent="0.3">
      <c r="A226" s="1" t="s">
        <v>240</v>
      </c>
      <c r="B226" s="7">
        <v>1</v>
      </c>
      <c r="C226" s="1" t="s">
        <v>240</v>
      </c>
      <c r="D226" s="2">
        <v>77200</v>
      </c>
      <c r="E226" s="16">
        <f t="shared" si="10"/>
        <v>0.74935450680437188</v>
      </c>
      <c r="F226" s="16">
        <v>0.35115331944737699</v>
      </c>
      <c r="G226" s="2">
        <v>29.4</v>
      </c>
      <c r="H226" s="2">
        <v>25.1</v>
      </c>
      <c r="I226" s="2">
        <v>6.96</v>
      </c>
      <c r="J226" s="2">
        <v>2269680</v>
      </c>
      <c r="K226" s="2">
        <v>1937720</v>
      </c>
      <c r="L226" s="2">
        <v>537312</v>
      </c>
      <c r="M226" s="1" t="s">
        <v>15</v>
      </c>
      <c r="N226" s="1" t="s">
        <v>15</v>
      </c>
    </row>
    <row r="227" spans="1:14" x14ac:dyDescent="0.3">
      <c r="A227" s="1" t="s">
        <v>241</v>
      </c>
      <c r="B227" s="7" t="s">
        <v>497</v>
      </c>
      <c r="C227" s="1" t="s">
        <v>240</v>
      </c>
      <c r="D227" s="2">
        <v>5200</v>
      </c>
      <c r="E227" s="16">
        <f t="shared" si="10"/>
        <v>5.0474655898740076E-2</v>
      </c>
      <c r="F227" s="16">
        <v>2.36528142632948E-2</v>
      </c>
      <c r="G227" s="2">
        <v>29.4</v>
      </c>
      <c r="H227" s="2">
        <v>25.1</v>
      </c>
      <c r="I227" s="2">
        <v>6.96</v>
      </c>
      <c r="J227" s="2">
        <v>152880</v>
      </c>
      <c r="K227" s="2">
        <v>130520</v>
      </c>
      <c r="L227" s="2">
        <v>36192</v>
      </c>
      <c r="M227" s="1" t="s">
        <v>15</v>
      </c>
      <c r="N227" s="1" t="s">
        <v>15</v>
      </c>
    </row>
    <row r="228" spans="1:14" x14ac:dyDescent="0.3">
      <c r="A228" s="1" t="s">
        <v>242</v>
      </c>
      <c r="B228" s="7" t="s">
        <v>505</v>
      </c>
      <c r="C228" s="1" t="s">
        <v>15</v>
      </c>
      <c r="D228" s="2">
        <v>0</v>
      </c>
      <c r="E228" s="16">
        <f t="shared" si="10"/>
        <v>0</v>
      </c>
      <c r="F228" s="16">
        <v>0</v>
      </c>
      <c r="M228" s="1" t="s">
        <v>15</v>
      </c>
      <c r="N228" s="1" t="s">
        <v>15</v>
      </c>
    </row>
    <row r="229" spans="1:14" x14ac:dyDescent="0.3">
      <c r="A229" s="1" t="s">
        <v>243</v>
      </c>
      <c r="B229" s="7">
        <v>1</v>
      </c>
      <c r="C229" s="1" t="s">
        <v>243</v>
      </c>
      <c r="D229" s="2">
        <v>20400</v>
      </c>
      <c r="E229" s="16">
        <f t="shared" si="10"/>
        <v>0.1980159577565957</v>
      </c>
      <c r="F229" s="16">
        <v>9.2791809802156594E-2</v>
      </c>
      <c r="G229" s="2">
        <v>226</v>
      </c>
      <c r="H229" s="2">
        <v>136</v>
      </c>
      <c r="I229" s="2">
        <v>3.37</v>
      </c>
      <c r="J229" s="2">
        <v>4610400</v>
      </c>
      <c r="K229" s="2">
        <v>2774400</v>
      </c>
      <c r="L229" s="2">
        <v>68748</v>
      </c>
      <c r="M229" s="1" t="s">
        <v>15</v>
      </c>
      <c r="N229" s="1" t="s">
        <v>15</v>
      </c>
    </row>
    <row r="230" spans="1:14" x14ac:dyDescent="0.3">
      <c r="A230" s="1" t="s">
        <v>244</v>
      </c>
      <c r="B230" s="7">
        <v>1</v>
      </c>
      <c r="C230" s="1" t="s">
        <v>244</v>
      </c>
      <c r="D230" s="2">
        <v>22100</v>
      </c>
      <c r="E230" s="16">
        <f t="shared" si="10"/>
        <v>0.2145172875696453</v>
      </c>
      <c r="F230" s="16">
        <v>0.100524460619003</v>
      </c>
      <c r="G230" s="2">
        <v>52</v>
      </c>
      <c r="H230" s="2">
        <v>32.6</v>
      </c>
      <c r="J230" s="2">
        <v>1149200</v>
      </c>
      <c r="K230" s="2">
        <v>720460</v>
      </c>
      <c r="M230" s="1" t="s">
        <v>15</v>
      </c>
      <c r="N230" s="1" t="s">
        <v>15</v>
      </c>
    </row>
    <row r="231" spans="1:14" x14ac:dyDescent="0.3">
      <c r="A231" s="1" t="s">
        <v>245</v>
      </c>
      <c r="B231" s="7" t="s">
        <v>497</v>
      </c>
      <c r="C231" s="1" t="s">
        <v>244</v>
      </c>
      <c r="D231" s="2">
        <v>2000</v>
      </c>
      <c r="E231" s="16">
        <f t="shared" si="10"/>
        <v>1.9413329191823106E-2</v>
      </c>
      <c r="F231" s="16">
        <v>9.0972362551133903E-3</v>
      </c>
      <c r="G231" s="2">
        <v>52</v>
      </c>
      <c r="H231" s="2">
        <v>32.6</v>
      </c>
      <c r="J231" s="2">
        <v>104000</v>
      </c>
      <c r="K231" s="2">
        <v>65200</v>
      </c>
      <c r="M231" s="1" t="s">
        <v>15</v>
      </c>
      <c r="N231" s="1" t="s">
        <v>15</v>
      </c>
    </row>
    <row r="232" spans="1:14" x14ac:dyDescent="0.3">
      <c r="A232" s="1" t="s">
        <v>246</v>
      </c>
      <c r="B232" s="7">
        <v>1</v>
      </c>
      <c r="C232" s="1" t="s">
        <v>246</v>
      </c>
      <c r="D232" s="2">
        <v>158000</v>
      </c>
      <c r="E232" s="16">
        <f t="shared" si="10"/>
        <v>1.5336530061540252</v>
      </c>
      <c r="F232" s="16">
        <v>0.71868166415395796</v>
      </c>
      <c r="G232" s="2">
        <v>169</v>
      </c>
      <c r="H232" s="2">
        <v>89.5</v>
      </c>
      <c r="J232" s="2">
        <v>26702000</v>
      </c>
      <c r="K232" s="2">
        <v>14141000</v>
      </c>
      <c r="M232" s="1" t="s">
        <v>15</v>
      </c>
      <c r="N232" s="1" t="s">
        <v>15</v>
      </c>
    </row>
    <row r="233" spans="1:14" x14ac:dyDescent="0.3">
      <c r="A233" s="1" t="s">
        <v>247</v>
      </c>
      <c r="B233" s="7" t="s">
        <v>498</v>
      </c>
      <c r="C233" s="1" t="s">
        <v>247</v>
      </c>
      <c r="D233" s="2">
        <v>170100</v>
      </c>
      <c r="E233" s="16">
        <f t="shared" si="10"/>
        <v>1.6511036477645551</v>
      </c>
      <c r="F233" s="16">
        <v>0.77371994349739404</v>
      </c>
      <c r="G233" s="2">
        <v>106</v>
      </c>
      <c r="H233" s="2">
        <v>77.3</v>
      </c>
      <c r="J233" s="2">
        <v>18030600</v>
      </c>
      <c r="K233" s="2">
        <v>13148730</v>
      </c>
      <c r="M233" s="1" t="s">
        <v>15</v>
      </c>
      <c r="N233" s="1" t="s">
        <v>15</v>
      </c>
    </row>
    <row r="234" spans="1:14" x14ac:dyDescent="0.3">
      <c r="A234" s="1" t="s">
        <v>248</v>
      </c>
      <c r="B234" s="7">
        <v>1</v>
      </c>
      <c r="C234" s="1" t="s">
        <v>248</v>
      </c>
      <c r="D234" s="2">
        <v>16700</v>
      </c>
      <c r="E234" s="16">
        <f t="shared" si="10"/>
        <v>0.16210129875172291</v>
      </c>
      <c r="F234" s="16">
        <v>7.5961922730196793E-2</v>
      </c>
      <c r="G234" s="2">
        <v>51.8</v>
      </c>
      <c r="H234" s="2">
        <v>19.100000000000001</v>
      </c>
      <c r="I234" s="2">
        <v>3.06</v>
      </c>
      <c r="J234" s="2">
        <v>865060</v>
      </c>
      <c r="K234" s="2">
        <v>318970</v>
      </c>
      <c r="L234" s="2">
        <v>51102</v>
      </c>
      <c r="M234" s="1" t="s">
        <v>15</v>
      </c>
      <c r="N234" s="1" t="s">
        <v>15</v>
      </c>
    </row>
    <row r="235" spans="1:14" x14ac:dyDescent="0.3">
      <c r="A235" s="1" t="s">
        <v>249</v>
      </c>
      <c r="B235" s="7">
        <v>1</v>
      </c>
      <c r="C235" s="1" t="s">
        <v>249</v>
      </c>
      <c r="D235" s="2">
        <v>0</v>
      </c>
      <c r="E235" s="16">
        <f t="shared" si="10"/>
        <v>0</v>
      </c>
      <c r="F235" s="16">
        <v>0</v>
      </c>
      <c r="G235" s="2">
        <v>101</v>
      </c>
      <c r="H235" s="2">
        <v>32.299999999999997</v>
      </c>
      <c r="J235" s="2">
        <v>0</v>
      </c>
      <c r="K235" s="2">
        <v>0</v>
      </c>
      <c r="M235" s="1" t="s">
        <v>15</v>
      </c>
      <c r="N235" s="1" t="s">
        <v>15</v>
      </c>
    </row>
    <row r="236" spans="1:14" x14ac:dyDescent="0.3">
      <c r="A236" s="1" t="s">
        <v>250</v>
      </c>
      <c r="B236" s="7" t="s">
        <v>505</v>
      </c>
      <c r="C236" s="1" t="s">
        <v>15</v>
      </c>
      <c r="D236" s="2">
        <v>0</v>
      </c>
      <c r="E236" s="16">
        <f t="shared" si="10"/>
        <v>0</v>
      </c>
      <c r="F236" s="16">
        <v>0</v>
      </c>
      <c r="M236" s="1" t="s">
        <v>15</v>
      </c>
      <c r="N236" s="1" t="s">
        <v>15</v>
      </c>
    </row>
    <row r="237" spans="1:14" x14ac:dyDescent="0.3">
      <c r="A237" s="1" t="s">
        <v>251</v>
      </c>
      <c r="B237" s="7">
        <v>1</v>
      </c>
      <c r="C237" s="1" t="s">
        <v>251</v>
      </c>
      <c r="D237" s="2">
        <v>185200</v>
      </c>
      <c r="E237" s="16">
        <f t="shared" si="10"/>
        <v>1.7976742831628196</v>
      </c>
      <c r="F237" s="16">
        <v>0.84240407722349997</v>
      </c>
      <c r="G237" s="2">
        <v>304</v>
      </c>
      <c r="H237" s="2">
        <v>125</v>
      </c>
      <c r="J237" s="2">
        <v>56300800</v>
      </c>
      <c r="K237" s="2">
        <v>23150000</v>
      </c>
      <c r="M237" s="1" t="s">
        <v>15</v>
      </c>
      <c r="N237" s="1" t="s">
        <v>15</v>
      </c>
    </row>
    <row r="238" spans="1:14" x14ac:dyDescent="0.3">
      <c r="A238" s="1" t="s">
        <v>252</v>
      </c>
      <c r="B238" s="7">
        <v>1</v>
      </c>
      <c r="C238" s="1" t="s">
        <v>252</v>
      </c>
      <c r="D238" s="2">
        <v>37900</v>
      </c>
      <c r="E238" s="16">
        <f t="shared" si="10"/>
        <v>0.36788258818504788</v>
      </c>
      <c r="F238" s="16">
        <v>0.172392627034399</v>
      </c>
      <c r="G238" s="2">
        <v>39.6</v>
      </c>
      <c r="H238" s="2">
        <v>21.4</v>
      </c>
      <c r="I238" s="2">
        <v>2.04</v>
      </c>
      <c r="J238" s="2">
        <v>1500840</v>
      </c>
      <c r="K238" s="2">
        <v>811060</v>
      </c>
      <c r="L238" s="2">
        <v>77316</v>
      </c>
      <c r="M238" s="1" t="s">
        <v>15</v>
      </c>
      <c r="N238" s="1" t="s">
        <v>15</v>
      </c>
    </row>
    <row r="239" spans="1:14" x14ac:dyDescent="0.3">
      <c r="A239" s="1" t="s">
        <v>253</v>
      </c>
      <c r="B239" s="7">
        <v>1</v>
      </c>
      <c r="C239" s="1" t="s">
        <v>253</v>
      </c>
      <c r="D239" s="2">
        <v>0</v>
      </c>
      <c r="E239" s="16">
        <f t="shared" si="10"/>
        <v>0</v>
      </c>
      <c r="F239" s="16">
        <v>0</v>
      </c>
      <c r="G239" s="2">
        <v>44</v>
      </c>
      <c r="H239" s="2">
        <v>20.6</v>
      </c>
      <c r="J239" s="2">
        <v>0</v>
      </c>
      <c r="K239" s="2">
        <v>0</v>
      </c>
      <c r="M239" s="1" t="s">
        <v>15</v>
      </c>
      <c r="N239" s="1" t="s">
        <v>15</v>
      </c>
    </row>
    <row r="240" spans="1:14" x14ac:dyDescent="0.3">
      <c r="A240" s="1" t="s">
        <v>254</v>
      </c>
      <c r="B240" s="7">
        <v>3</v>
      </c>
      <c r="C240" s="1" t="s">
        <v>254</v>
      </c>
      <c r="D240" s="2">
        <v>343100</v>
      </c>
      <c r="E240" s="16">
        <f t="shared" si="10"/>
        <v>3.3303566228572534</v>
      </c>
      <c r="F240" s="16">
        <v>1.5606308795646999</v>
      </c>
      <c r="G240" s="2">
        <v>471</v>
      </c>
      <c r="H240" s="2">
        <v>197</v>
      </c>
      <c r="J240" s="2">
        <v>161600100</v>
      </c>
      <c r="K240" s="2">
        <v>67590700</v>
      </c>
      <c r="M240" s="1" t="s">
        <v>15</v>
      </c>
      <c r="N240" s="1" t="s">
        <v>15</v>
      </c>
    </row>
    <row r="241" spans="1:14" x14ac:dyDescent="0.3">
      <c r="A241" s="1" t="s">
        <v>255</v>
      </c>
      <c r="B241" s="7">
        <v>3</v>
      </c>
      <c r="C241" s="1" t="s">
        <v>255</v>
      </c>
      <c r="D241" s="2">
        <v>609000</v>
      </c>
      <c r="E241" s="16">
        <f t="shared" si="10"/>
        <v>5.9113587389101356</v>
      </c>
      <c r="F241" s="16">
        <v>2.7701084396820299</v>
      </c>
      <c r="G241" s="2">
        <v>450</v>
      </c>
      <c r="H241" s="2">
        <v>125</v>
      </c>
      <c r="J241" s="2">
        <v>274050000</v>
      </c>
      <c r="K241" s="2">
        <v>76125000</v>
      </c>
      <c r="M241" s="1" t="s">
        <v>15</v>
      </c>
      <c r="N241" s="1" t="s">
        <v>15</v>
      </c>
    </row>
    <row r="242" spans="1:14" x14ac:dyDescent="0.3">
      <c r="A242" s="1" t="s">
        <v>256</v>
      </c>
      <c r="B242" s="7">
        <v>1</v>
      </c>
      <c r="C242" s="1" t="s">
        <v>256</v>
      </c>
      <c r="D242" s="2">
        <v>178600</v>
      </c>
      <c r="E242" s="16">
        <f t="shared" si="10"/>
        <v>1.7336102968298035</v>
      </c>
      <c r="F242" s="16">
        <v>0.81238319758162603</v>
      </c>
      <c r="G242" s="2">
        <v>116</v>
      </c>
      <c r="H242" s="2">
        <v>44.3</v>
      </c>
      <c r="J242" s="2">
        <v>20717600</v>
      </c>
      <c r="K242" s="2">
        <v>7911980</v>
      </c>
      <c r="M242" s="1" t="s">
        <v>12</v>
      </c>
      <c r="N242" s="1" t="s">
        <v>57</v>
      </c>
    </row>
    <row r="243" spans="1:14" x14ac:dyDescent="0.3">
      <c r="A243" s="1" t="s">
        <v>257</v>
      </c>
      <c r="B243" s="7">
        <v>1</v>
      </c>
      <c r="C243" s="1" t="s">
        <v>257</v>
      </c>
      <c r="D243" s="2">
        <v>91100</v>
      </c>
      <c r="E243" s="16">
        <f t="shared" si="10"/>
        <v>0.88427714468754248</v>
      </c>
      <c r="F243" s="16">
        <v>0.414379111420415</v>
      </c>
      <c r="G243" s="2">
        <v>104</v>
      </c>
      <c r="H243" s="2">
        <v>38.200000000000003</v>
      </c>
      <c r="J243" s="2">
        <v>9474400</v>
      </c>
      <c r="K243" s="2">
        <v>3480020</v>
      </c>
      <c r="M243" s="1" t="s">
        <v>12</v>
      </c>
      <c r="N243" s="1" t="s">
        <v>59</v>
      </c>
    </row>
    <row r="244" spans="1:14" s="3" customFormat="1" x14ac:dyDescent="0.3">
      <c r="A244" s="4" t="s">
        <v>511</v>
      </c>
      <c r="B244" s="6"/>
      <c r="C244" s="4" t="s">
        <v>15</v>
      </c>
      <c r="D244" s="5">
        <f>SUM(D204:D243)</f>
        <v>10302200</v>
      </c>
      <c r="E244" s="17">
        <f>(SUM(D204:D243)/D244)*100</f>
        <v>100</v>
      </c>
      <c r="F244" s="17">
        <f>SUM(F204:F243)</f>
        <v>46.860773673714604</v>
      </c>
      <c r="G244" s="5"/>
      <c r="H244" s="5"/>
      <c r="I244" s="5"/>
      <c r="J244" s="5">
        <f>(SUM(J204:J243))/1000000000</f>
        <v>2.86983985</v>
      </c>
      <c r="K244" s="5">
        <f t="shared" ref="K244" si="11">(SUM(K204:K243))/1000000000</f>
        <v>1.02407932</v>
      </c>
      <c r="L244" s="5">
        <f>(SUM(L204:L243))/1000000</f>
        <v>97.489688000000001</v>
      </c>
      <c r="M244" s="4" t="s">
        <v>15</v>
      </c>
      <c r="N244" s="4" t="s">
        <v>15</v>
      </c>
    </row>
    <row r="245" spans="1:14" x14ac:dyDescent="0.3">
      <c r="A245" s="1" t="s">
        <v>258</v>
      </c>
      <c r="B245" s="7">
        <v>1</v>
      </c>
      <c r="C245" s="1" t="s">
        <v>258</v>
      </c>
      <c r="D245" s="2">
        <v>5810300</v>
      </c>
      <c r="E245" s="16">
        <f>(D245/$D$286)*100</f>
        <v>22.692761343842026</v>
      </c>
      <c r="F245" s="16">
        <v>8.2102097373203904</v>
      </c>
      <c r="G245" s="2">
        <v>57.8</v>
      </c>
      <c r="H245" s="2">
        <v>39.5</v>
      </c>
      <c r="I245" s="2">
        <v>3.35</v>
      </c>
      <c r="J245" s="2">
        <v>335835340</v>
      </c>
      <c r="K245" s="2">
        <v>229506850</v>
      </c>
      <c r="L245" s="2">
        <v>19464505</v>
      </c>
      <c r="M245" s="1" t="s">
        <v>12</v>
      </c>
      <c r="N245" s="1" t="s">
        <v>36</v>
      </c>
    </row>
    <row r="246" spans="1:14" x14ac:dyDescent="0.3">
      <c r="A246" s="1" t="s">
        <v>259</v>
      </c>
      <c r="B246" s="7">
        <v>1</v>
      </c>
      <c r="C246" s="1" t="s">
        <v>259</v>
      </c>
      <c r="D246" s="2">
        <v>1605600</v>
      </c>
      <c r="E246" s="16">
        <f t="shared" ref="E246:E285" si="12">(D246/$D$286)*100</f>
        <v>6.2708461892970693</v>
      </c>
      <c r="F246" s="16">
        <v>2.2687834972792502</v>
      </c>
      <c r="G246" s="2">
        <v>16.2</v>
      </c>
      <c r="H246" s="2">
        <v>11.5</v>
      </c>
      <c r="I246" s="2">
        <v>2.59</v>
      </c>
      <c r="J246" s="2">
        <v>26010720</v>
      </c>
      <c r="K246" s="2">
        <v>18464400</v>
      </c>
      <c r="L246" s="2">
        <v>4158504</v>
      </c>
      <c r="M246" s="1" t="s">
        <v>12</v>
      </c>
      <c r="N246" s="1" t="s">
        <v>36</v>
      </c>
    </row>
    <row r="247" spans="1:14" x14ac:dyDescent="0.3">
      <c r="A247" s="1" t="s">
        <v>260</v>
      </c>
      <c r="B247" s="7">
        <v>1</v>
      </c>
      <c r="C247" s="1" t="s">
        <v>260</v>
      </c>
      <c r="D247" s="2">
        <v>2624000</v>
      </c>
      <c r="E247" s="16">
        <f t="shared" si="12"/>
        <v>10.248318635223908</v>
      </c>
      <c r="F247" s="16">
        <v>3.7078275391509399</v>
      </c>
      <c r="G247" s="2">
        <v>14.7</v>
      </c>
      <c r="H247" s="2">
        <v>9.6999999999999993</v>
      </c>
      <c r="I247" s="2">
        <v>2.4500000000000002</v>
      </c>
      <c r="J247" s="2">
        <v>38572800</v>
      </c>
      <c r="K247" s="2">
        <v>25452800</v>
      </c>
      <c r="L247" s="2">
        <v>6428800</v>
      </c>
      <c r="M247" s="1" t="s">
        <v>15</v>
      </c>
      <c r="N247" s="1" t="s">
        <v>15</v>
      </c>
    </row>
    <row r="248" spans="1:14" x14ac:dyDescent="0.3">
      <c r="A248" s="1" t="s">
        <v>261</v>
      </c>
      <c r="B248" s="7">
        <v>1</v>
      </c>
      <c r="C248" s="1" t="s">
        <v>261</v>
      </c>
      <c r="D248" s="2">
        <v>1554800</v>
      </c>
      <c r="E248" s="16">
        <f t="shared" si="12"/>
        <v>6.0724412401090442</v>
      </c>
      <c r="F248" s="16">
        <v>2.19700086046947</v>
      </c>
      <c r="G248" s="2">
        <v>46.5</v>
      </c>
      <c r="H248" s="2">
        <v>16.100000000000001</v>
      </c>
      <c r="I248" s="2">
        <v>2.04</v>
      </c>
      <c r="J248" s="2">
        <v>72298200</v>
      </c>
      <c r="K248" s="2">
        <v>25032280</v>
      </c>
      <c r="L248" s="2">
        <v>3171792</v>
      </c>
      <c r="M248" s="1" t="s">
        <v>15</v>
      </c>
      <c r="N248" s="1" t="s">
        <v>15</v>
      </c>
    </row>
    <row r="249" spans="1:14" x14ac:dyDescent="0.3">
      <c r="A249" s="1" t="s">
        <v>262</v>
      </c>
      <c r="B249" s="7">
        <v>1</v>
      </c>
      <c r="C249" s="1" t="s">
        <v>262</v>
      </c>
      <c r="D249" s="2">
        <v>1987200</v>
      </c>
      <c r="E249" s="16">
        <f t="shared" si="12"/>
        <v>7.7612266737488378</v>
      </c>
      <c r="F249" s="16">
        <v>2.80800109977163</v>
      </c>
      <c r="G249" s="2">
        <v>28.8</v>
      </c>
      <c r="H249" s="2">
        <v>12</v>
      </c>
      <c r="I249" s="2">
        <v>1.63</v>
      </c>
      <c r="J249" s="2">
        <v>57231360</v>
      </c>
      <c r="K249" s="2">
        <v>23846400</v>
      </c>
      <c r="L249" s="2">
        <v>3239136</v>
      </c>
      <c r="M249" s="1" t="s">
        <v>15</v>
      </c>
      <c r="N249" s="1" t="s">
        <v>15</v>
      </c>
    </row>
    <row r="250" spans="1:14" x14ac:dyDescent="0.3">
      <c r="A250" s="1" t="s">
        <v>263</v>
      </c>
      <c r="B250" s="7">
        <v>2</v>
      </c>
      <c r="C250" s="1" t="s">
        <v>263</v>
      </c>
      <c r="D250" s="2">
        <v>1085100</v>
      </c>
      <c r="E250" s="16">
        <f t="shared" si="12"/>
        <v>4.237976581967021</v>
      </c>
      <c r="F250" s="16">
        <v>1.53329407878532</v>
      </c>
      <c r="G250" s="2">
        <v>39</v>
      </c>
      <c r="H250" s="2">
        <v>12.9</v>
      </c>
      <c r="I250" s="2">
        <v>1.53</v>
      </c>
      <c r="J250" s="2">
        <v>42318900</v>
      </c>
      <c r="K250" s="2">
        <v>13997790</v>
      </c>
      <c r="L250" s="2">
        <v>1660203</v>
      </c>
      <c r="M250" s="1" t="s">
        <v>15</v>
      </c>
      <c r="N250" s="1" t="s">
        <v>15</v>
      </c>
    </row>
    <row r="251" spans="1:14" x14ac:dyDescent="0.3">
      <c r="A251" s="1" t="s">
        <v>264</v>
      </c>
      <c r="B251" s="7">
        <v>1</v>
      </c>
      <c r="C251" s="1" t="s">
        <v>264</v>
      </c>
      <c r="D251" s="2">
        <v>812500</v>
      </c>
      <c r="E251" s="16">
        <f t="shared" si="12"/>
        <v>3.1733075042375858</v>
      </c>
      <c r="F251" s="16">
        <v>1.148098275747</v>
      </c>
      <c r="G251" s="2">
        <v>31.2</v>
      </c>
      <c r="H251" s="2">
        <v>23.1</v>
      </c>
      <c r="I251" s="2">
        <v>1.24</v>
      </c>
      <c r="J251" s="2">
        <v>25350000</v>
      </c>
      <c r="K251" s="2">
        <v>18768750</v>
      </c>
      <c r="L251" s="2">
        <v>1007500</v>
      </c>
      <c r="M251" s="1" t="s">
        <v>15</v>
      </c>
      <c r="N251" s="1" t="s">
        <v>15</v>
      </c>
    </row>
    <row r="252" spans="1:14" x14ac:dyDescent="0.3">
      <c r="A252" s="1" t="s">
        <v>265</v>
      </c>
      <c r="B252" s="7">
        <v>1</v>
      </c>
      <c r="C252" s="1" t="s">
        <v>265</v>
      </c>
      <c r="D252" s="2">
        <v>139000</v>
      </c>
      <c r="E252" s="16">
        <f t="shared" si="12"/>
        <v>0.54287968380187623</v>
      </c>
      <c r="F252" s="16">
        <v>0.19641312040471801</v>
      </c>
      <c r="G252" s="2">
        <v>234</v>
      </c>
      <c r="H252" s="2">
        <v>28.8</v>
      </c>
      <c r="I252" s="2">
        <v>1.24</v>
      </c>
      <c r="J252" s="2">
        <v>32526000</v>
      </c>
      <c r="K252" s="2">
        <v>4003200</v>
      </c>
      <c r="L252" s="2">
        <v>172360</v>
      </c>
      <c r="M252" s="1" t="s">
        <v>15</v>
      </c>
      <c r="N252" s="1" t="s">
        <v>15</v>
      </c>
    </row>
    <row r="253" spans="1:14" x14ac:dyDescent="0.3">
      <c r="A253" s="1" t="s">
        <v>266</v>
      </c>
      <c r="B253" s="7">
        <v>1</v>
      </c>
      <c r="C253" s="1" t="s">
        <v>266</v>
      </c>
      <c r="D253" s="2">
        <v>78500</v>
      </c>
      <c r="E253" s="16">
        <f t="shared" si="12"/>
        <v>0.30659032502480066</v>
      </c>
      <c r="F253" s="16">
        <v>0.110923956487557</v>
      </c>
      <c r="G253" s="2">
        <v>18.100000000000001</v>
      </c>
      <c r="H253" s="2">
        <v>9.6</v>
      </c>
      <c r="I253" s="2">
        <v>0.81</v>
      </c>
      <c r="J253" s="2">
        <v>1420850</v>
      </c>
      <c r="K253" s="2">
        <v>753600</v>
      </c>
      <c r="L253" s="2">
        <v>63585</v>
      </c>
      <c r="M253" s="1" t="s">
        <v>15</v>
      </c>
      <c r="N253" s="1" t="s">
        <v>15</v>
      </c>
    </row>
    <row r="254" spans="1:14" x14ac:dyDescent="0.3">
      <c r="A254" s="1" t="s">
        <v>267</v>
      </c>
      <c r="B254" s="7">
        <v>1</v>
      </c>
      <c r="C254" s="1" t="s">
        <v>267</v>
      </c>
      <c r="D254" s="2">
        <v>63800</v>
      </c>
      <c r="E254" s="16">
        <f t="shared" si="12"/>
        <v>0.24917786925582522</v>
      </c>
      <c r="F254" s="16">
        <v>9.0152209221734003E-2</v>
      </c>
      <c r="G254" s="2">
        <v>18.600000000000001</v>
      </c>
      <c r="H254" s="2">
        <v>6.5</v>
      </c>
      <c r="I254" s="2">
        <v>0.91</v>
      </c>
      <c r="J254" s="2">
        <v>1186680</v>
      </c>
      <c r="K254" s="2">
        <v>414700</v>
      </c>
      <c r="L254" s="2">
        <v>58058</v>
      </c>
      <c r="M254" s="1" t="s">
        <v>12</v>
      </c>
      <c r="N254" s="1" t="s">
        <v>25</v>
      </c>
    </row>
    <row r="255" spans="1:14" x14ac:dyDescent="0.3">
      <c r="A255" s="1" t="s">
        <v>268</v>
      </c>
      <c r="B255" s="7">
        <v>1</v>
      </c>
      <c r="C255" s="1" t="s">
        <v>268</v>
      </c>
      <c r="D255" s="2">
        <v>50100</v>
      </c>
      <c r="E255" s="16">
        <f t="shared" si="12"/>
        <v>0.19567102272283454</v>
      </c>
      <c r="F255" s="16">
        <v>7.0793505987599897E-2</v>
      </c>
      <c r="G255" s="2">
        <v>49.7</v>
      </c>
      <c r="H255" s="2">
        <v>17.2</v>
      </c>
      <c r="I255" s="2">
        <v>1.29</v>
      </c>
      <c r="J255" s="2">
        <v>2489970</v>
      </c>
      <c r="K255" s="2">
        <v>861720</v>
      </c>
      <c r="L255" s="2">
        <v>64629</v>
      </c>
      <c r="M255" s="1" t="s">
        <v>15</v>
      </c>
      <c r="N255" s="1" t="s">
        <v>15</v>
      </c>
    </row>
    <row r="256" spans="1:14" x14ac:dyDescent="0.3">
      <c r="A256" s="1" t="s">
        <v>269</v>
      </c>
      <c r="B256" s="7">
        <v>1</v>
      </c>
      <c r="C256" s="1" t="s">
        <v>269</v>
      </c>
      <c r="D256" s="2">
        <v>2400</v>
      </c>
      <c r="E256" s="16">
        <f t="shared" si="12"/>
        <v>9.3734621663633319E-3</v>
      </c>
      <c r="F256" s="16">
        <v>3.3913056760526898E-3</v>
      </c>
      <c r="G256" s="2">
        <v>68.8</v>
      </c>
      <c r="H256" s="2">
        <v>26.4</v>
      </c>
      <c r="I256" s="2">
        <v>0.77</v>
      </c>
      <c r="J256" s="2">
        <v>165120</v>
      </c>
      <c r="K256" s="2">
        <v>63360</v>
      </c>
      <c r="L256" s="2">
        <v>1848</v>
      </c>
      <c r="M256" s="1" t="s">
        <v>15</v>
      </c>
      <c r="N256" s="1" t="s">
        <v>15</v>
      </c>
    </row>
    <row r="257" spans="1:14" x14ac:dyDescent="0.3">
      <c r="A257" s="1" t="s">
        <v>270</v>
      </c>
      <c r="B257" s="7">
        <v>1</v>
      </c>
      <c r="C257" s="1" t="s">
        <v>270</v>
      </c>
      <c r="D257" s="2">
        <v>46000</v>
      </c>
      <c r="E257" s="16">
        <f t="shared" si="12"/>
        <v>0.17965802485529717</v>
      </c>
      <c r="F257" s="16">
        <v>6.5000025457676594E-2</v>
      </c>
      <c r="G257" s="2">
        <v>61.5</v>
      </c>
      <c r="H257" s="2">
        <v>29.2</v>
      </c>
      <c r="I257" s="2">
        <v>1.48</v>
      </c>
      <c r="J257" s="2">
        <v>2829000</v>
      </c>
      <c r="K257" s="2">
        <v>1343200</v>
      </c>
      <c r="L257" s="2">
        <v>68080</v>
      </c>
      <c r="M257" s="1" t="s">
        <v>15</v>
      </c>
      <c r="N257" s="1" t="s">
        <v>15</v>
      </c>
    </row>
    <row r="258" spans="1:14" x14ac:dyDescent="0.3">
      <c r="A258" s="1" t="s">
        <v>271</v>
      </c>
      <c r="B258" s="7">
        <v>2</v>
      </c>
      <c r="C258" s="1" t="s">
        <v>271</v>
      </c>
      <c r="D258" s="2">
        <v>50200</v>
      </c>
      <c r="E258" s="16">
        <f t="shared" si="12"/>
        <v>0.19606158364643303</v>
      </c>
      <c r="F258" s="16">
        <v>7.0934810390768793E-2</v>
      </c>
      <c r="G258" s="2">
        <v>89.8</v>
      </c>
      <c r="H258" s="2">
        <v>48</v>
      </c>
      <c r="I258" s="2">
        <v>1.59</v>
      </c>
      <c r="J258" s="2">
        <v>4507960</v>
      </c>
      <c r="K258" s="2">
        <v>2409600</v>
      </c>
      <c r="L258" s="2">
        <v>79818</v>
      </c>
      <c r="M258" s="1" t="s">
        <v>15</v>
      </c>
      <c r="N258" s="1" t="s">
        <v>15</v>
      </c>
    </row>
    <row r="259" spans="1:14" x14ac:dyDescent="0.3">
      <c r="A259" s="1" t="s">
        <v>272</v>
      </c>
      <c r="B259" s="7">
        <v>3</v>
      </c>
      <c r="C259" s="1" t="s">
        <v>272</v>
      </c>
      <c r="D259" s="2">
        <v>50800</v>
      </c>
      <c r="E259" s="16">
        <f t="shared" si="12"/>
        <v>0.19840494918802382</v>
      </c>
      <c r="F259" s="16">
        <v>7.1782636809781905E-2</v>
      </c>
      <c r="G259" s="2">
        <v>77.099999999999994</v>
      </c>
      <c r="H259" s="2">
        <v>51.4</v>
      </c>
      <c r="I259" s="2">
        <v>1.54</v>
      </c>
      <c r="J259" s="2">
        <v>3916680</v>
      </c>
      <c r="K259" s="2">
        <v>2611120</v>
      </c>
      <c r="L259" s="2">
        <v>78232</v>
      </c>
      <c r="M259" s="1" t="s">
        <v>15</v>
      </c>
      <c r="N259" s="1" t="s">
        <v>15</v>
      </c>
    </row>
    <row r="260" spans="1:14" x14ac:dyDescent="0.3">
      <c r="A260" s="1" t="s">
        <v>273</v>
      </c>
      <c r="B260" s="7">
        <v>4</v>
      </c>
      <c r="C260" s="1" t="s">
        <v>273</v>
      </c>
      <c r="D260" s="2">
        <v>49800</v>
      </c>
      <c r="E260" s="16">
        <f t="shared" si="12"/>
        <v>0.19449933995203914</v>
      </c>
      <c r="F260" s="16">
        <v>7.0369592778093307E-2</v>
      </c>
      <c r="G260" s="2">
        <v>81.400000000000006</v>
      </c>
      <c r="H260" s="2">
        <v>44</v>
      </c>
      <c r="I260" s="2">
        <v>1.51</v>
      </c>
      <c r="J260" s="2">
        <v>4053720</v>
      </c>
      <c r="K260" s="2">
        <v>2191200</v>
      </c>
      <c r="L260" s="2">
        <v>75198</v>
      </c>
      <c r="M260" s="1" t="s">
        <v>15</v>
      </c>
      <c r="N260" s="1" t="s">
        <v>15</v>
      </c>
    </row>
    <row r="261" spans="1:14" x14ac:dyDescent="0.3">
      <c r="A261" s="1" t="s">
        <v>274</v>
      </c>
      <c r="B261" s="7" t="s">
        <v>502</v>
      </c>
      <c r="C261" s="1" t="s">
        <v>15</v>
      </c>
      <c r="D261" s="2">
        <v>659100</v>
      </c>
      <c r="E261" s="16">
        <f t="shared" si="12"/>
        <v>2.5741870474375301</v>
      </c>
      <c r="F261" s="16">
        <v>0.93133732128597002</v>
      </c>
      <c r="M261" s="1" t="s">
        <v>15</v>
      </c>
      <c r="N261" s="1" t="s">
        <v>15</v>
      </c>
    </row>
    <row r="262" spans="1:14" x14ac:dyDescent="0.3">
      <c r="A262" s="1" t="s">
        <v>275</v>
      </c>
      <c r="B262" s="7">
        <v>1</v>
      </c>
      <c r="C262" s="1" t="s">
        <v>275</v>
      </c>
      <c r="D262" s="2">
        <v>58800</v>
      </c>
      <c r="E262" s="16">
        <f t="shared" si="12"/>
        <v>0.22964982307590162</v>
      </c>
      <c r="F262" s="16">
        <v>8.30869890632909E-2</v>
      </c>
      <c r="G262" s="2">
        <v>30.3</v>
      </c>
      <c r="H262" s="2">
        <v>17.899999999999999</v>
      </c>
      <c r="I262" s="2">
        <v>1.1100000000000001</v>
      </c>
      <c r="J262" s="2">
        <v>1781640</v>
      </c>
      <c r="K262" s="2">
        <v>1052520</v>
      </c>
      <c r="L262" s="2">
        <v>65268</v>
      </c>
      <c r="M262" s="1" t="s">
        <v>15</v>
      </c>
      <c r="N262" s="1" t="s">
        <v>15</v>
      </c>
    </row>
    <row r="263" spans="1:14" x14ac:dyDescent="0.3">
      <c r="A263" s="1" t="s">
        <v>276</v>
      </c>
      <c r="B263" s="7">
        <v>2</v>
      </c>
      <c r="C263" s="1" t="s">
        <v>276</v>
      </c>
      <c r="D263" s="2">
        <v>60500</v>
      </c>
      <c r="E263" s="16">
        <f t="shared" si="12"/>
        <v>0.23628935877707566</v>
      </c>
      <c r="F263" s="16">
        <v>8.5489163917161604E-2</v>
      </c>
      <c r="G263" s="2">
        <v>24.8</v>
      </c>
      <c r="H263" s="2">
        <v>17.899999999999999</v>
      </c>
      <c r="I263" s="2">
        <v>1.01</v>
      </c>
      <c r="J263" s="2">
        <v>1500400</v>
      </c>
      <c r="K263" s="2">
        <v>1082950</v>
      </c>
      <c r="L263" s="2">
        <v>61105</v>
      </c>
      <c r="M263" s="1" t="s">
        <v>15</v>
      </c>
      <c r="N263" s="1" t="s">
        <v>15</v>
      </c>
    </row>
    <row r="264" spans="1:14" x14ac:dyDescent="0.3">
      <c r="A264" s="1" t="s">
        <v>277</v>
      </c>
      <c r="B264" s="7">
        <v>3</v>
      </c>
      <c r="C264" s="1" t="s">
        <v>277</v>
      </c>
      <c r="D264" s="2">
        <v>60700</v>
      </c>
      <c r="E264" s="16">
        <f t="shared" si="12"/>
        <v>0.23707048062427258</v>
      </c>
      <c r="F264" s="16">
        <v>8.5771772723499298E-2</v>
      </c>
      <c r="G264" s="2">
        <v>24</v>
      </c>
      <c r="H264" s="2">
        <v>16.8</v>
      </c>
      <c r="I264" s="2">
        <v>1.05</v>
      </c>
      <c r="J264" s="2">
        <v>1456800</v>
      </c>
      <c r="K264" s="2">
        <v>1019760</v>
      </c>
      <c r="L264" s="2">
        <v>63735</v>
      </c>
      <c r="M264" s="1" t="s">
        <v>15</v>
      </c>
      <c r="N264" s="1" t="s">
        <v>15</v>
      </c>
    </row>
    <row r="265" spans="1:14" x14ac:dyDescent="0.3">
      <c r="A265" s="1" t="s">
        <v>278</v>
      </c>
      <c r="B265" s="7">
        <v>4</v>
      </c>
      <c r="C265" s="1" t="s">
        <v>278</v>
      </c>
      <c r="D265" s="2">
        <v>59700</v>
      </c>
      <c r="E265" s="16">
        <f t="shared" si="12"/>
        <v>0.23316487138828784</v>
      </c>
      <c r="F265" s="16">
        <v>8.43587286918107E-2</v>
      </c>
      <c r="G265" s="2">
        <v>23.3</v>
      </c>
      <c r="H265" s="2">
        <v>16</v>
      </c>
      <c r="I265" s="2">
        <v>1.06</v>
      </c>
      <c r="J265" s="2">
        <v>1391010</v>
      </c>
      <c r="K265" s="2">
        <v>955200</v>
      </c>
      <c r="L265" s="2">
        <v>63282</v>
      </c>
      <c r="M265" s="1" t="s">
        <v>15</v>
      </c>
      <c r="N265" s="1" t="s">
        <v>15</v>
      </c>
    </row>
    <row r="266" spans="1:14" x14ac:dyDescent="0.3">
      <c r="A266" s="1" t="s">
        <v>279</v>
      </c>
      <c r="B266" s="7" t="s">
        <v>502</v>
      </c>
      <c r="C266" s="1" t="s">
        <v>15</v>
      </c>
      <c r="D266" s="2">
        <v>1203800</v>
      </c>
      <c r="E266" s="16">
        <f t="shared" si="12"/>
        <v>4.7015723982784072</v>
      </c>
      <c r="F266" s="16">
        <v>1.70102240534676</v>
      </c>
      <c r="M266" s="1" t="s">
        <v>15</v>
      </c>
      <c r="N266" s="1" t="s">
        <v>15</v>
      </c>
    </row>
    <row r="267" spans="1:14" x14ac:dyDescent="0.3">
      <c r="A267" s="1" t="s">
        <v>280</v>
      </c>
      <c r="B267" s="7">
        <v>1</v>
      </c>
      <c r="C267" s="1" t="s">
        <v>280</v>
      </c>
      <c r="D267" s="2">
        <v>1505800</v>
      </c>
      <c r="E267" s="16">
        <f t="shared" si="12"/>
        <v>5.8810663875457934</v>
      </c>
      <c r="F267" s="16">
        <v>2.1277617029167302</v>
      </c>
      <c r="G267" s="2">
        <v>21.2</v>
      </c>
      <c r="H267" s="2">
        <v>16.8</v>
      </c>
      <c r="I267" s="2">
        <v>1.1599999999999999</v>
      </c>
      <c r="J267" s="2">
        <v>31922960</v>
      </c>
      <c r="K267" s="2">
        <v>25297440</v>
      </c>
      <c r="L267" s="2">
        <v>1746728</v>
      </c>
      <c r="M267" s="1" t="s">
        <v>15</v>
      </c>
      <c r="N267" s="1" t="s">
        <v>15</v>
      </c>
    </row>
    <row r="268" spans="1:14" x14ac:dyDescent="0.3">
      <c r="A268" s="1" t="s">
        <v>281</v>
      </c>
      <c r="B268" s="7">
        <v>1</v>
      </c>
      <c r="C268" s="1" t="s">
        <v>281</v>
      </c>
      <c r="D268" s="2">
        <v>757700</v>
      </c>
      <c r="E268" s="16">
        <f t="shared" si="12"/>
        <v>2.9592801181056236</v>
      </c>
      <c r="F268" s="16">
        <v>1.0706634628104701</v>
      </c>
      <c r="G268" s="2">
        <v>28.1</v>
      </c>
      <c r="H268" s="2">
        <v>19.5</v>
      </c>
      <c r="I268" s="2">
        <v>1.3</v>
      </c>
      <c r="J268" s="2">
        <v>21291370</v>
      </c>
      <c r="K268" s="2">
        <v>14775150</v>
      </c>
      <c r="L268" s="2">
        <v>985010</v>
      </c>
      <c r="M268" s="1" t="s">
        <v>15</v>
      </c>
      <c r="N268" s="1" t="s">
        <v>15</v>
      </c>
    </row>
    <row r="269" spans="1:14" x14ac:dyDescent="0.3">
      <c r="A269" s="1" t="s">
        <v>282</v>
      </c>
      <c r="B269" s="7" t="s">
        <v>499</v>
      </c>
      <c r="C269" s="1" t="s">
        <v>282</v>
      </c>
      <c r="D269" s="2">
        <v>1747600</v>
      </c>
      <c r="E269" s="16">
        <f t="shared" si="12"/>
        <v>6.8254427008068985</v>
      </c>
      <c r="F269" s="16">
        <v>2.4694357497790298</v>
      </c>
      <c r="G269" s="2">
        <v>64.400000000000006</v>
      </c>
      <c r="H269" s="2">
        <v>33.5</v>
      </c>
      <c r="I269" s="2">
        <v>1.22</v>
      </c>
      <c r="J269" s="2">
        <v>112545440</v>
      </c>
      <c r="K269" s="2">
        <v>58544600</v>
      </c>
      <c r="L269" s="2">
        <v>2132072</v>
      </c>
      <c r="M269" s="1" t="s">
        <v>12</v>
      </c>
      <c r="N269" s="1" t="s">
        <v>36</v>
      </c>
    </row>
    <row r="270" spans="1:14" x14ac:dyDescent="0.3">
      <c r="A270" s="1" t="s">
        <v>283</v>
      </c>
      <c r="B270" s="7">
        <v>1</v>
      </c>
      <c r="C270" s="1" t="s">
        <v>283</v>
      </c>
      <c r="D270" s="2">
        <v>468200</v>
      </c>
      <c r="E270" s="16">
        <f t="shared" si="12"/>
        <v>1.8286062442880464</v>
      </c>
      <c r="F270" s="16">
        <v>0.66158721563661205</v>
      </c>
      <c r="G270" s="2">
        <v>26</v>
      </c>
      <c r="H270" s="2">
        <v>15.4</v>
      </c>
      <c r="I270" s="2">
        <v>0.96</v>
      </c>
      <c r="J270" s="2">
        <v>12173200</v>
      </c>
      <c r="K270" s="2">
        <v>7210280</v>
      </c>
      <c r="L270" s="2">
        <v>449472</v>
      </c>
      <c r="M270" s="1" t="s">
        <v>12</v>
      </c>
      <c r="N270" s="1" t="s">
        <v>36</v>
      </c>
    </row>
    <row r="271" spans="1:14" x14ac:dyDescent="0.3">
      <c r="A271" s="1" t="s">
        <v>284</v>
      </c>
      <c r="B271" s="7">
        <v>1</v>
      </c>
      <c r="C271" s="1" t="s">
        <v>284</v>
      </c>
      <c r="D271" s="2">
        <v>91500</v>
      </c>
      <c r="E271" s="16">
        <f t="shared" si="12"/>
        <v>0.35736324509260198</v>
      </c>
      <c r="F271" s="16">
        <v>0.12929352889950901</v>
      </c>
      <c r="G271" s="2">
        <v>59.1</v>
      </c>
      <c r="H271" s="2">
        <v>35.200000000000003</v>
      </c>
      <c r="I271" s="2">
        <v>1.23</v>
      </c>
      <c r="J271" s="2">
        <v>5407650</v>
      </c>
      <c r="K271" s="2">
        <v>3220800</v>
      </c>
      <c r="L271" s="2">
        <v>112545</v>
      </c>
      <c r="M271" s="1" t="s">
        <v>15</v>
      </c>
      <c r="N271" s="1" t="s">
        <v>15</v>
      </c>
    </row>
    <row r="272" spans="1:14" x14ac:dyDescent="0.3">
      <c r="A272" s="1" t="s">
        <v>285</v>
      </c>
      <c r="B272" s="7" t="s">
        <v>497</v>
      </c>
      <c r="C272" s="1" t="s">
        <v>284</v>
      </c>
      <c r="D272" s="2">
        <v>5600</v>
      </c>
      <c r="E272" s="16">
        <f t="shared" si="12"/>
        <v>2.1871411721514439E-2</v>
      </c>
      <c r="F272" s="16">
        <v>7.9130465774562807E-3</v>
      </c>
      <c r="G272" s="2">
        <v>59.1</v>
      </c>
      <c r="H272" s="2">
        <v>35.200000000000003</v>
      </c>
      <c r="I272" s="2">
        <v>1.23</v>
      </c>
      <c r="J272" s="2">
        <v>330960</v>
      </c>
      <c r="K272" s="2">
        <v>197120</v>
      </c>
      <c r="L272" s="2">
        <v>6888</v>
      </c>
      <c r="M272" s="1" t="s">
        <v>15</v>
      </c>
      <c r="N272" s="1" t="s">
        <v>15</v>
      </c>
    </row>
    <row r="273" spans="1:14" x14ac:dyDescent="0.3">
      <c r="A273" s="1" t="s">
        <v>286</v>
      </c>
      <c r="B273" s="7" t="s">
        <v>505</v>
      </c>
      <c r="C273" s="1" t="s">
        <v>15</v>
      </c>
      <c r="D273" s="2">
        <v>0</v>
      </c>
      <c r="E273" s="16">
        <f t="shared" si="12"/>
        <v>0</v>
      </c>
      <c r="F273" s="16">
        <v>0</v>
      </c>
      <c r="M273" s="1" t="s">
        <v>15</v>
      </c>
      <c r="N273" s="1" t="s">
        <v>15</v>
      </c>
    </row>
    <row r="274" spans="1:14" x14ac:dyDescent="0.3">
      <c r="A274" s="1" t="s">
        <v>287</v>
      </c>
      <c r="B274" s="7" t="s">
        <v>505</v>
      </c>
      <c r="C274" s="1" t="s">
        <v>15</v>
      </c>
      <c r="D274" s="2">
        <v>0</v>
      </c>
      <c r="E274" s="16">
        <f t="shared" si="12"/>
        <v>0</v>
      </c>
      <c r="F274" s="16">
        <v>0</v>
      </c>
      <c r="M274" s="1" t="s">
        <v>15</v>
      </c>
      <c r="N274" s="1" t="s">
        <v>15</v>
      </c>
    </row>
    <row r="275" spans="1:14" x14ac:dyDescent="0.3">
      <c r="A275" s="1" t="s">
        <v>288</v>
      </c>
      <c r="B275" s="7">
        <v>1</v>
      </c>
      <c r="C275" s="1" t="s">
        <v>288</v>
      </c>
      <c r="D275" s="2">
        <v>3500</v>
      </c>
      <c r="E275" s="16">
        <f t="shared" si="12"/>
        <v>1.3669632325946524E-2</v>
      </c>
      <c r="F275" s="16">
        <v>4.9456541109101698E-3</v>
      </c>
      <c r="G275" s="2">
        <v>92.6</v>
      </c>
      <c r="H275" s="2">
        <v>45.2</v>
      </c>
      <c r="I275" s="2">
        <v>1.1299999999999999</v>
      </c>
      <c r="J275" s="2">
        <v>324100</v>
      </c>
      <c r="K275" s="2">
        <v>158200</v>
      </c>
      <c r="L275" s="2">
        <v>3955</v>
      </c>
      <c r="M275" s="1" t="s">
        <v>15</v>
      </c>
      <c r="N275" s="1" t="s">
        <v>15</v>
      </c>
    </row>
    <row r="276" spans="1:14" x14ac:dyDescent="0.3">
      <c r="A276" s="1" t="s">
        <v>289</v>
      </c>
      <c r="B276" s="7" t="s">
        <v>499</v>
      </c>
      <c r="C276" s="1" t="s">
        <v>289</v>
      </c>
      <c r="D276" s="2">
        <v>379000</v>
      </c>
      <c r="E276" s="16">
        <f t="shared" si="12"/>
        <v>1.4802259004382095</v>
      </c>
      <c r="F276" s="16">
        <v>0.53554368800998697</v>
      </c>
      <c r="G276" s="2">
        <v>420</v>
      </c>
      <c r="H276" s="2">
        <v>411</v>
      </c>
      <c r="J276" s="2">
        <v>159180000</v>
      </c>
      <c r="K276" s="2">
        <v>155769000</v>
      </c>
      <c r="M276" s="1" t="s">
        <v>15</v>
      </c>
      <c r="N276" s="1" t="s">
        <v>15</v>
      </c>
    </row>
    <row r="277" spans="1:14" x14ac:dyDescent="0.3">
      <c r="A277" s="1" t="s">
        <v>290</v>
      </c>
      <c r="B277" s="7">
        <v>1</v>
      </c>
      <c r="C277" s="1" t="s">
        <v>290</v>
      </c>
      <c r="D277" s="2">
        <v>42300</v>
      </c>
      <c r="E277" s="16">
        <f t="shared" si="12"/>
        <v>0.16520727068215371</v>
      </c>
      <c r="F277" s="16">
        <v>5.9771762540428701E-2</v>
      </c>
      <c r="G277" s="2">
        <v>77.900000000000006</v>
      </c>
      <c r="H277" s="2">
        <v>38.1</v>
      </c>
      <c r="I277" s="2">
        <v>1.2</v>
      </c>
      <c r="J277" s="2">
        <v>3295170</v>
      </c>
      <c r="K277" s="2">
        <v>1611630</v>
      </c>
      <c r="L277" s="2">
        <v>50760</v>
      </c>
      <c r="M277" s="1" t="s">
        <v>15</v>
      </c>
      <c r="N277" s="1" t="s">
        <v>15</v>
      </c>
    </row>
    <row r="278" spans="1:14" x14ac:dyDescent="0.3">
      <c r="A278" s="1" t="s">
        <v>291</v>
      </c>
      <c r="B278" s="7">
        <v>1</v>
      </c>
      <c r="C278" s="1" t="s">
        <v>291</v>
      </c>
      <c r="D278" s="2">
        <v>0</v>
      </c>
      <c r="E278" s="16">
        <f t="shared" si="12"/>
        <v>0</v>
      </c>
      <c r="F278" s="16">
        <v>0</v>
      </c>
      <c r="G278" s="2">
        <v>127</v>
      </c>
      <c r="H278" s="2">
        <v>34.9</v>
      </c>
      <c r="J278" s="2">
        <v>0</v>
      </c>
      <c r="K278" s="2">
        <v>0</v>
      </c>
      <c r="M278" s="1" t="s">
        <v>15</v>
      </c>
      <c r="N278" s="1" t="s">
        <v>15</v>
      </c>
    </row>
    <row r="279" spans="1:14" x14ac:dyDescent="0.3">
      <c r="A279" s="1" t="s">
        <v>292</v>
      </c>
      <c r="B279" s="7">
        <v>1</v>
      </c>
      <c r="C279" s="1" t="s">
        <v>292</v>
      </c>
      <c r="D279" s="2">
        <v>0</v>
      </c>
      <c r="E279" s="16">
        <f t="shared" si="12"/>
        <v>0</v>
      </c>
      <c r="F279" s="16">
        <v>0</v>
      </c>
      <c r="G279" s="2">
        <v>26</v>
      </c>
      <c r="H279" s="2">
        <v>14.1</v>
      </c>
      <c r="I279" s="2">
        <v>0.19</v>
      </c>
      <c r="J279" s="2">
        <v>0</v>
      </c>
      <c r="K279" s="2">
        <v>0</v>
      </c>
      <c r="L279" s="2">
        <v>0</v>
      </c>
      <c r="M279" s="1" t="s">
        <v>15</v>
      </c>
      <c r="N279" s="1" t="s">
        <v>15</v>
      </c>
    </row>
    <row r="280" spans="1:14" x14ac:dyDescent="0.3">
      <c r="A280" s="1" t="s">
        <v>293</v>
      </c>
      <c r="B280" s="7">
        <v>1</v>
      </c>
      <c r="C280" s="1" t="s">
        <v>293</v>
      </c>
      <c r="D280" s="2">
        <v>34600</v>
      </c>
      <c r="E280" s="16">
        <f t="shared" si="12"/>
        <v>0.13513407956507137</v>
      </c>
      <c r="F280" s="16">
        <v>4.8891323496426303E-2</v>
      </c>
      <c r="G280" s="2">
        <v>256</v>
      </c>
      <c r="H280" s="2">
        <v>203</v>
      </c>
      <c r="J280" s="2">
        <v>8857600</v>
      </c>
      <c r="K280" s="2">
        <v>7023800</v>
      </c>
      <c r="M280" s="1" t="s">
        <v>15</v>
      </c>
      <c r="N280" s="1" t="s">
        <v>15</v>
      </c>
    </row>
    <row r="281" spans="1:14" x14ac:dyDescent="0.3">
      <c r="A281" s="1" t="s">
        <v>294</v>
      </c>
      <c r="B281" s="7">
        <v>1</v>
      </c>
      <c r="C281" s="1" t="s">
        <v>294</v>
      </c>
      <c r="D281" s="2">
        <v>5800</v>
      </c>
      <c r="E281" s="16">
        <f t="shared" si="12"/>
        <v>2.2652533568711383E-2</v>
      </c>
      <c r="F281" s="16">
        <v>8.1956553837939997E-3</v>
      </c>
      <c r="G281" s="2">
        <v>92.5</v>
      </c>
      <c r="H281" s="2">
        <v>77.8</v>
      </c>
      <c r="I281" s="2">
        <v>0.81</v>
      </c>
      <c r="J281" s="2">
        <v>536500</v>
      </c>
      <c r="K281" s="2">
        <v>451240</v>
      </c>
      <c r="L281" s="2">
        <v>4698</v>
      </c>
      <c r="M281" s="1" t="s">
        <v>15</v>
      </c>
      <c r="N281" s="1" t="s">
        <v>15</v>
      </c>
    </row>
    <row r="282" spans="1:14" x14ac:dyDescent="0.3">
      <c r="A282" s="1" t="s">
        <v>295</v>
      </c>
      <c r="B282" s="7">
        <v>1</v>
      </c>
      <c r="C282" s="1" t="s">
        <v>295</v>
      </c>
      <c r="D282" s="2">
        <v>4500</v>
      </c>
      <c r="E282" s="16">
        <f t="shared" si="12"/>
        <v>1.7575241561931246E-2</v>
      </c>
      <c r="F282" s="16">
        <v>6.3586981425987898E-3</v>
      </c>
      <c r="G282" s="2">
        <v>66.7</v>
      </c>
      <c r="H282" s="2">
        <v>25</v>
      </c>
      <c r="J282" s="2">
        <v>300150</v>
      </c>
      <c r="K282" s="2">
        <v>112500</v>
      </c>
      <c r="M282" s="1" t="s">
        <v>15</v>
      </c>
      <c r="N282" s="1" t="s">
        <v>15</v>
      </c>
    </row>
    <row r="283" spans="1:14" x14ac:dyDescent="0.3">
      <c r="A283" s="1" t="s">
        <v>296</v>
      </c>
      <c r="B283" s="7">
        <v>1</v>
      </c>
      <c r="C283" s="1" t="s">
        <v>296</v>
      </c>
      <c r="D283" s="2">
        <v>97400</v>
      </c>
      <c r="E283" s="16">
        <f t="shared" si="12"/>
        <v>0.38040633958491188</v>
      </c>
      <c r="F283" s="16">
        <v>0.13763048868647201</v>
      </c>
      <c r="G283" s="2">
        <v>79.3</v>
      </c>
      <c r="H283" s="2">
        <v>44</v>
      </c>
      <c r="J283" s="2">
        <v>7723820</v>
      </c>
      <c r="K283" s="2">
        <v>4285600</v>
      </c>
      <c r="M283" s="1" t="s">
        <v>15</v>
      </c>
      <c r="N283" s="1" t="s">
        <v>15</v>
      </c>
    </row>
    <row r="284" spans="1:14" x14ac:dyDescent="0.3">
      <c r="A284" s="1" t="s">
        <v>297</v>
      </c>
      <c r="B284" s="7">
        <v>3</v>
      </c>
      <c r="C284" s="1" t="s">
        <v>297</v>
      </c>
      <c r="D284" s="2">
        <v>1266400</v>
      </c>
      <c r="E284" s="16">
        <f t="shared" si="12"/>
        <v>4.9460635364510512</v>
      </c>
      <c r="F284" s="16">
        <v>1.7894789617304701</v>
      </c>
      <c r="G284" s="2">
        <v>84.3</v>
      </c>
      <c r="H284" s="2">
        <v>58.3</v>
      </c>
      <c r="J284" s="2">
        <v>106757520</v>
      </c>
      <c r="K284" s="2">
        <v>73831120</v>
      </c>
      <c r="M284" s="1" t="s">
        <v>15</v>
      </c>
      <c r="N284" s="1" t="s">
        <v>15</v>
      </c>
    </row>
    <row r="285" spans="1:14" x14ac:dyDescent="0.3">
      <c r="A285" s="1" t="s">
        <v>298</v>
      </c>
      <c r="B285" s="7">
        <v>3</v>
      </c>
      <c r="C285" s="1" t="s">
        <v>298</v>
      </c>
      <c r="D285" s="2">
        <v>1081600</v>
      </c>
      <c r="E285" s="16">
        <f t="shared" si="12"/>
        <v>4.2243069496410746</v>
      </c>
      <c r="F285" s="16">
        <v>1.5283484246744099</v>
      </c>
      <c r="G285" s="2">
        <v>15.9</v>
      </c>
      <c r="H285" s="2">
        <v>8.4</v>
      </c>
      <c r="J285" s="2">
        <v>17197440</v>
      </c>
      <c r="K285" s="2">
        <v>9085440</v>
      </c>
      <c r="M285" s="1" t="s">
        <v>12</v>
      </c>
      <c r="N285" s="1" t="s">
        <v>299</v>
      </c>
    </row>
    <row r="286" spans="1:14" s="3" customFormat="1" x14ac:dyDescent="0.3">
      <c r="A286" s="4" t="s">
        <v>512</v>
      </c>
      <c r="B286" s="6"/>
      <c r="C286" s="4"/>
      <c r="D286" s="5">
        <f>SUM(D245:D285)</f>
        <v>25604200</v>
      </c>
      <c r="E286" s="17">
        <f>(SUM(D245:D260,D262:D265,D267:D285)/D286)*100</f>
        <v>92.724240554284066</v>
      </c>
      <c r="F286" s="17">
        <f>SUM(F245:F285)</f>
        <v>36.179861996161776</v>
      </c>
      <c r="G286" s="5"/>
      <c r="H286" s="5"/>
      <c r="I286" s="5"/>
      <c r="J286" s="5">
        <f>(SUM(J245:J285))/1000000000</f>
        <v>1.14468703</v>
      </c>
      <c r="K286" s="5">
        <f t="shared" ref="K286" si="13">(SUM(K245:K285))/1000000000</f>
        <v>0.73540532000000003</v>
      </c>
      <c r="L286" s="5">
        <f>(SUM(L245:L285))/1000000</f>
        <v>45.537765999999998</v>
      </c>
      <c r="M286" s="4"/>
      <c r="N286" s="4"/>
    </row>
    <row r="287" spans="1:14" x14ac:dyDescent="0.3">
      <c r="A287" s="1" t="s">
        <v>300</v>
      </c>
      <c r="B287" s="7">
        <v>1</v>
      </c>
      <c r="C287" s="1" t="s">
        <v>300</v>
      </c>
      <c r="D287" s="2">
        <v>127100</v>
      </c>
      <c r="E287" s="16">
        <f>(D287/$D$321)*100</f>
        <v>4.2186670207116306</v>
      </c>
      <c r="F287" s="16">
        <v>1.95244091744995</v>
      </c>
      <c r="G287" s="2">
        <v>63.8</v>
      </c>
      <c r="H287" s="2">
        <v>23.2</v>
      </c>
      <c r="I287" s="2">
        <v>6.12</v>
      </c>
      <c r="J287" s="2">
        <v>8108980</v>
      </c>
      <c r="K287" s="2">
        <v>2948720</v>
      </c>
      <c r="L287" s="2">
        <v>777852</v>
      </c>
      <c r="M287" s="1" t="s">
        <v>15</v>
      </c>
      <c r="N287" s="1" t="s">
        <v>15</v>
      </c>
    </row>
    <row r="288" spans="1:14" x14ac:dyDescent="0.3">
      <c r="A288" s="1" t="s">
        <v>301</v>
      </c>
      <c r="B288" s="7">
        <v>1</v>
      </c>
      <c r="C288" s="1" t="s">
        <v>301</v>
      </c>
      <c r="D288" s="2">
        <v>224900</v>
      </c>
      <c r="E288" s="16">
        <f t="shared" ref="E288:E320" si="14">(D288/$D$321)*100</f>
        <v>7.4648167817312805</v>
      </c>
      <c r="F288" s="16">
        <v>3.4547912064083</v>
      </c>
      <c r="G288" s="2">
        <v>113</v>
      </c>
      <c r="H288" s="2">
        <v>26.1</v>
      </c>
      <c r="I288" s="2">
        <v>6.44</v>
      </c>
      <c r="J288" s="2">
        <v>25413700</v>
      </c>
      <c r="K288" s="2">
        <v>5869890</v>
      </c>
      <c r="L288" s="2">
        <v>1448356</v>
      </c>
      <c r="M288" s="1" t="s">
        <v>15</v>
      </c>
      <c r="N288" s="1" t="s">
        <v>15</v>
      </c>
    </row>
    <row r="289" spans="1:14" x14ac:dyDescent="0.3">
      <c r="A289" s="1" t="s">
        <v>302</v>
      </c>
      <c r="B289" s="7">
        <v>1</v>
      </c>
      <c r="C289" s="1" t="s">
        <v>302</v>
      </c>
      <c r="D289" s="2">
        <v>184200</v>
      </c>
      <c r="E289" s="16">
        <f t="shared" si="14"/>
        <v>6.1139139670738185</v>
      </c>
      <c r="F289" s="16">
        <v>2.82957999208719</v>
      </c>
      <c r="G289" s="2">
        <v>560</v>
      </c>
      <c r="H289" s="2">
        <v>41.1</v>
      </c>
      <c r="I289" s="2">
        <v>5.25</v>
      </c>
      <c r="J289" s="2">
        <v>103152000</v>
      </c>
      <c r="K289" s="2">
        <v>7570620</v>
      </c>
      <c r="L289" s="2">
        <v>967050</v>
      </c>
      <c r="M289" s="1" t="s">
        <v>15</v>
      </c>
      <c r="N289" s="1" t="s">
        <v>15</v>
      </c>
    </row>
    <row r="290" spans="1:14" x14ac:dyDescent="0.3">
      <c r="A290" s="1" t="s">
        <v>303</v>
      </c>
      <c r="B290" s="7" t="s">
        <v>499</v>
      </c>
      <c r="C290" s="1" t="s">
        <v>303</v>
      </c>
      <c r="D290" s="2">
        <v>275500</v>
      </c>
      <c r="E290" s="16">
        <f t="shared" si="14"/>
        <v>9.1443175783324477</v>
      </c>
      <c r="F290" s="16">
        <v>4.23208082421292</v>
      </c>
      <c r="G290" s="2">
        <v>120</v>
      </c>
      <c r="H290" s="2">
        <v>35.700000000000003</v>
      </c>
      <c r="I290" s="2">
        <v>6.1</v>
      </c>
      <c r="J290" s="2">
        <v>33060000</v>
      </c>
      <c r="K290" s="2">
        <v>9835350</v>
      </c>
      <c r="L290" s="2">
        <v>1680550</v>
      </c>
      <c r="M290" s="1" t="s">
        <v>15</v>
      </c>
      <c r="N290" s="1" t="s">
        <v>15</v>
      </c>
    </row>
    <row r="291" spans="1:14" x14ac:dyDescent="0.3">
      <c r="A291" s="1" t="s">
        <v>304</v>
      </c>
      <c r="B291" s="7">
        <v>1</v>
      </c>
      <c r="C291" s="1" t="s">
        <v>304</v>
      </c>
      <c r="D291" s="2">
        <v>129100</v>
      </c>
      <c r="E291" s="16">
        <f t="shared" si="14"/>
        <v>4.2850504514073284</v>
      </c>
      <c r="F291" s="16">
        <v>1.9831638272445999</v>
      </c>
      <c r="G291" s="2">
        <v>35295</v>
      </c>
      <c r="I291" s="2">
        <v>217.21</v>
      </c>
      <c r="J291" s="2">
        <v>4556584500</v>
      </c>
      <c r="L291" s="2">
        <v>28041811</v>
      </c>
      <c r="M291" s="1" t="s">
        <v>12</v>
      </c>
      <c r="N291" s="1" t="s">
        <v>305</v>
      </c>
    </row>
    <row r="292" spans="1:14" x14ac:dyDescent="0.3">
      <c r="A292" s="1" t="s">
        <v>306</v>
      </c>
      <c r="B292" s="7">
        <v>1</v>
      </c>
      <c r="C292" s="1" t="s">
        <v>306</v>
      </c>
      <c r="D292" s="2">
        <v>103100</v>
      </c>
      <c r="E292" s="16">
        <f t="shared" si="14"/>
        <v>3.4220658523632501</v>
      </c>
      <c r="F292" s="16">
        <v>1.58376599991416</v>
      </c>
      <c r="G292" s="2">
        <v>3720</v>
      </c>
      <c r="H292" s="2">
        <v>2525</v>
      </c>
      <c r="I292" s="2">
        <v>17.2</v>
      </c>
      <c r="J292" s="2">
        <v>383532000</v>
      </c>
      <c r="K292" s="2">
        <v>260327500</v>
      </c>
      <c r="L292" s="2">
        <v>1773320</v>
      </c>
      <c r="M292" s="1" t="s">
        <v>15</v>
      </c>
      <c r="N292" s="1" t="s">
        <v>15</v>
      </c>
    </row>
    <row r="293" spans="1:14" x14ac:dyDescent="0.3">
      <c r="A293" s="1" t="s">
        <v>307</v>
      </c>
      <c r="B293" s="7">
        <v>1</v>
      </c>
      <c r="C293" s="1" t="s">
        <v>307</v>
      </c>
      <c r="D293" s="2">
        <v>60300</v>
      </c>
      <c r="E293" s="16">
        <f t="shared" si="14"/>
        <v>2.0014604354753054</v>
      </c>
      <c r="F293" s="16">
        <v>0.92629573030867196</v>
      </c>
      <c r="G293" s="2">
        <v>2975</v>
      </c>
      <c r="H293" s="2">
        <v>2070</v>
      </c>
      <c r="I293" s="2">
        <v>14.08</v>
      </c>
      <c r="J293" s="2">
        <v>179392500</v>
      </c>
      <c r="K293" s="2">
        <v>124821000</v>
      </c>
      <c r="L293" s="2">
        <v>849024</v>
      </c>
      <c r="M293" s="1" t="s">
        <v>12</v>
      </c>
      <c r="N293" s="1" t="s">
        <v>308</v>
      </c>
    </row>
    <row r="294" spans="1:14" x14ac:dyDescent="0.3">
      <c r="A294" s="1" t="s">
        <v>309</v>
      </c>
      <c r="B294" s="7">
        <v>1</v>
      </c>
      <c r="C294" s="1" t="s">
        <v>309</v>
      </c>
      <c r="D294" s="2">
        <v>85100</v>
      </c>
      <c r="E294" s="16">
        <f t="shared" si="14"/>
        <v>2.824614976101965</v>
      </c>
      <c r="F294" s="16">
        <v>1.30725981176232</v>
      </c>
      <c r="G294" s="2">
        <v>3585</v>
      </c>
      <c r="H294" s="2">
        <v>2240</v>
      </c>
      <c r="I294" s="2">
        <v>19.079999999999998</v>
      </c>
      <c r="J294" s="2">
        <v>305083500</v>
      </c>
      <c r="K294" s="2">
        <v>190624000</v>
      </c>
      <c r="L294" s="2">
        <v>1623708</v>
      </c>
      <c r="M294" s="1" t="s">
        <v>12</v>
      </c>
      <c r="N294" s="1" t="s">
        <v>308</v>
      </c>
    </row>
    <row r="295" spans="1:14" x14ac:dyDescent="0.3">
      <c r="A295" s="1" t="s">
        <v>310</v>
      </c>
      <c r="B295" s="7">
        <v>1</v>
      </c>
      <c r="C295" s="1" t="s">
        <v>310</v>
      </c>
      <c r="D295" s="2">
        <v>104100</v>
      </c>
      <c r="E295" s="16">
        <f t="shared" si="14"/>
        <v>3.4552575677110995</v>
      </c>
      <c r="F295" s="16">
        <v>1.59912745481149</v>
      </c>
      <c r="G295" s="2">
        <v>815</v>
      </c>
      <c r="H295" s="2">
        <v>490</v>
      </c>
      <c r="I295" s="2">
        <v>7.97</v>
      </c>
      <c r="J295" s="2">
        <v>84841500</v>
      </c>
      <c r="K295" s="2">
        <v>51009000</v>
      </c>
      <c r="L295" s="2">
        <v>829677</v>
      </c>
      <c r="M295" s="1" t="s">
        <v>15</v>
      </c>
      <c r="N295" s="1" t="s">
        <v>15</v>
      </c>
    </row>
    <row r="296" spans="1:14" x14ac:dyDescent="0.3">
      <c r="A296" s="1" t="s">
        <v>311</v>
      </c>
      <c r="B296" s="7">
        <v>1</v>
      </c>
      <c r="C296" s="1" t="s">
        <v>311</v>
      </c>
      <c r="D296" s="2">
        <v>70500</v>
      </c>
      <c r="E296" s="16">
        <f t="shared" si="14"/>
        <v>2.3400159320233671</v>
      </c>
      <c r="F296" s="16">
        <v>1.08298257026138</v>
      </c>
      <c r="G296" s="2">
        <v>912</v>
      </c>
      <c r="H296" s="2">
        <v>585</v>
      </c>
      <c r="I296" s="2">
        <v>8.94</v>
      </c>
      <c r="J296" s="2">
        <v>64296000</v>
      </c>
      <c r="K296" s="2">
        <v>41242500</v>
      </c>
      <c r="L296" s="2">
        <v>630270</v>
      </c>
      <c r="M296" s="1" t="s">
        <v>15</v>
      </c>
      <c r="N296" s="1" t="s">
        <v>15</v>
      </c>
    </row>
    <row r="297" spans="1:14" x14ac:dyDescent="0.3">
      <c r="A297" s="1" t="s">
        <v>312</v>
      </c>
      <c r="B297" s="7">
        <v>1</v>
      </c>
      <c r="C297" s="1" t="s">
        <v>312</v>
      </c>
      <c r="D297" s="2">
        <v>149000</v>
      </c>
      <c r="E297" s="16">
        <f t="shared" si="14"/>
        <v>4.9455655868295274</v>
      </c>
      <c r="F297" s="16">
        <v>2.2888567797013599</v>
      </c>
      <c r="G297" s="2">
        <v>525</v>
      </c>
      <c r="H297" s="2">
        <v>218</v>
      </c>
      <c r="I297" s="2">
        <v>21.83</v>
      </c>
      <c r="J297" s="2">
        <v>78225000</v>
      </c>
      <c r="K297" s="2">
        <v>32482000</v>
      </c>
      <c r="L297" s="2">
        <v>3252670</v>
      </c>
      <c r="M297" s="1" t="s">
        <v>15</v>
      </c>
      <c r="N297" s="1" t="s">
        <v>15</v>
      </c>
    </row>
    <row r="298" spans="1:14" x14ac:dyDescent="0.3">
      <c r="A298" s="1" t="s">
        <v>313</v>
      </c>
      <c r="B298" s="7">
        <v>2</v>
      </c>
      <c r="C298" s="1" t="s">
        <v>313</v>
      </c>
      <c r="D298" s="2">
        <v>101500</v>
      </c>
      <c r="E298" s="16">
        <f t="shared" si="14"/>
        <v>3.3689591078066914</v>
      </c>
      <c r="F298" s="16">
        <v>1.5591876720784399</v>
      </c>
      <c r="G298" s="2">
        <v>385</v>
      </c>
      <c r="H298" s="2">
        <v>137</v>
      </c>
      <c r="I298" s="2">
        <v>12.71</v>
      </c>
      <c r="J298" s="2">
        <v>39077500</v>
      </c>
      <c r="K298" s="2">
        <v>13905500</v>
      </c>
      <c r="L298" s="2">
        <v>1290065</v>
      </c>
      <c r="M298" s="1" t="s">
        <v>15</v>
      </c>
      <c r="N298" s="1" t="s">
        <v>15</v>
      </c>
    </row>
    <row r="299" spans="1:14" x14ac:dyDescent="0.3">
      <c r="A299" s="1" t="s">
        <v>314</v>
      </c>
      <c r="B299" s="7">
        <v>1</v>
      </c>
      <c r="C299" s="1" t="s">
        <v>314</v>
      </c>
      <c r="D299" s="2">
        <v>148900</v>
      </c>
      <c r="E299" s="16">
        <f t="shared" si="14"/>
        <v>4.9422464152947425</v>
      </c>
      <c r="F299" s="16">
        <v>2.2873206342116301</v>
      </c>
      <c r="G299" s="2">
        <v>312</v>
      </c>
      <c r="H299" s="2">
        <v>143</v>
      </c>
      <c r="I299" s="2">
        <v>28.87</v>
      </c>
      <c r="J299" s="2">
        <v>46456800</v>
      </c>
      <c r="K299" s="2">
        <v>21292700</v>
      </c>
      <c r="L299" s="2">
        <v>4298743</v>
      </c>
      <c r="M299" s="1" t="s">
        <v>15</v>
      </c>
      <c r="N299" s="1" t="s">
        <v>15</v>
      </c>
    </row>
    <row r="300" spans="1:14" x14ac:dyDescent="0.3">
      <c r="A300" s="1" t="s">
        <v>315</v>
      </c>
      <c r="B300" s="7">
        <v>2</v>
      </c>
      <c r="C300" s="1" t="s">
        <v>315</v>
      </c>
      <c r="D300" s="2">
        <v>135100</v>
      </c>
      <c r="E300" s="16">
        <f t="shared" si="14"/>
        <v>4.4842007434944238</v>
      </c>
      <c r="F300" s="16">
        <v>2.0753325566285499</v>
      </c>
      <c r="G300" s="2">
        <v>87.1</v>
      </c>
      <c r="H300" s="2">
        <v>70.5</v>
      </c>
      <c r="I300" s="2">
        <v>14.03</v>
      </c>
      <c r="J300" s="2">
        <v>11767210</v>
      </c>
      <c r="K300" s="2">
        <v>9524550</v>
      </c>
      <c r="L300" s="2">
        <v>1895453</v>
      </c>
      <c r="M300" s="1" t="s">
        <v>15</v>
      </c>
      <c r="N300" s="1" t="s">
        <v>15</v>
      </c>
    </row>
    <row r="301" spans="1:14" x14ac:dyDescent="0.3">
      <c r="A301" s="1" t="s">
        <v>316</v>
      </c>
      <c r="B301" s="7">
        <v>1</v>
      </c>
      <c r="C301" s="1" t="s">
        <v>316</v>
      </c>
      <c r="D301" s="2">
        <v>78900</v>
      </c>
      <c r="E301" s="16">
        <f t="shared" si="14"/>
        <v>2.6188263409452999</v>
      </c>
      <c r="F301" s="16">
        <v>1.21201879139891</v>
      </c>
      <c r="G301" s="2">
        <v>350</v>
      </c>
      <c r="H301" s="2">
        <v>191</v>
      </c>
      <c r="I301" s="2">
        <v>12.15</v>
      </c>
      <c r="J301" s="2">
        <v>27615000</v>
      </c>
      <c r="K301" s="2">
        <v>15069900</v>
      </c>
      <c r="L301" s="2">
        <v>958635</v>
      </c>
      <c r="M301" s="1" t="s">
        <v>15</v>
      </c>
      <c r="N301" s="1" t="s">
        <v>15</v>
      </c>
    </row>
    <row r="302" spans="1:14" x14ac:dyDescent="0.3">
      <c r="A302" s="1" t="s">
        <v>317</v>
      </c>
      <c r="B302" s="7">
        <v>1</v>
      </c>
      <c r="C302" s="1" t="s">
        <v>317</v>
      </c>
      <c r="D302" s="2">
        <v>146700</v>
      </c>
      <c r="E302" s="16">
        <f t="shared" si="14"/>
        <v>4.8692246415294749</v>
      </c>
      <c r="F302" s="16">
        <v>2.2535254334375101</v>
      </c>
      <c r="G302" s="2">
        <v>95.3</v>
      </c>
      <c r="H302" s="2">
        <v>94.8</v>
      </c>
      <c r="I302" s="2">
        <v>16.97</v>
      </c>
      <c r="J302" s="2">
        <v>13980510</v>
      </c>
      <c r="K302" s="2">
        <v>13907160</v>
      </c>
      <c r="L302" s="2">
        <v>2489499</v>
      </c>
      <c r="M302" s="1" t="s">
        <v>15</v>
      </c>
      <c r="N302" s="1" t="s">
        <v>15</v>
      </c>
    </row>
    <row r="303" spans="1:14" x14ac:dyDescent="0.3">
      <c r="A303" s="1" t="s">
        <v>318</v>
      </c>
      <c r="B303" s="7">
        <v>1</v>
      </c>
      <c r="C303" s="1" t="s">
        <v>318</v>
      </c>
      <c r="D303" s="2">
        <v>86500</v>
      </c>
      <c r="E303" s="16">
        <f t="shared" si="14"/>
        <v>2.8710833775889539</v>
      </c>
      <c r="F303" s="16">
        <v>1.32876584861858</v>
      </c>
      <c r="G303" s="2">
        <v>127</v>
      </c>
      <c r="H303" s="2">
        <v>118</v>
      </c>
      <c r="I303" s="2">
        <v>10.199999999999999</v>
      </c>
      <c r="J303" s="2">
        <v>10985500</v>
      </c>
      <c r="K303" s="2">
        <v>10207000</v>
      </c>
      <c r="L303" s="2">
        <v>882300</v>
      </c>
      <c r="M303" s="1" t="s">
        <v>15</v>
      </c>
      <c r="N303" s="1" t="s">
        <v>15</v>
      </c>
    </row>
    <row r="304" spans="1:14" x14ac:dyDescent="0.3">
      <c r="A304" s="1" t="s">
        <v>319</v>
      </c>
      <c r="B304" s="7" t="s">
        <v>500</v>
      </c>
      <c r="C304" s="1" t="s">
        <v>15</v>
      </c>
      <c r="D304" s="2">
        <v>36600</v>
      </c>
      <c r="E304" s="16">
        <f t="shared" si="14"/>
        <v>1.2148167817312798</v>
      </c>
      <c r="F304" s="16">
        <v>0.56222924924207895</v>
      </c>
      <c r="G304" s="2">
        <f>AVERAGE(G303,G305)</f>
        <v>187.5</v>
      </c>
      <c r="H304" s="2">
        <f>AVERAGE(H303,H305)</f>
        <v>133</v>
      </c>
      <c r="I304" s="2">
        <f>AVERAGE(I303,I305)</f>
        <v>10.199999999999999</v>
      </c>
      <c r="J304" s="2">
        <f>$D$304*G304</f>
        <v>6862500</v>
      </c>
      <c r="K304" s="2">
        <f>$D$304*H304</f>
        <v>4867800</v>
      </c>
      <c r="L304" s="2">
        <f>$D$304*I304</f>
        <v>373320</v>
      </c>
      <c r="M304" s="1" t="s">
        <v>15</v>
      </c>
      <c r="N304" s="1" t="s">
        <v>15</v>
      </c>
    </row>
    <row r="305" spans="1:14" x14ac:dyDescent="0.3">
      <c r="A305" s="1" t="s">
        <v>320</v>
      </c>
      <c r="B305" s="7">
        <v>1</v>
      </c>
      <c r="C305" s="1" t="s">
        <v>320</v>
      </c>
      <c r="D305" s="2">
        <v>9200</v>
      </c>
      <c r="E305" s="16">
        <f t="shared" si="14"/>
        <v>0.3053637812002124</v>
      </c>
      <c r="F305" s="16">
        <v>0.141325385055386</v>
      </c>
      <c r="G305" s="2">
        <v>248</v>
      </c>
      <c r="H305" s="2">
        <v>148</v>
      </c>
      <c r="J305" s="2">
        <v>2281600</v>
      </c>
      <c r="K305" s="2">
        <v>1361600</v>
      </c>
      <c r="M305" s="1" t="s">
        <v>15</v>
      </c>
      <c r="N305" s="1" t="s">
        <v>15</v>
      </c>
    </row>
    <row r="306" spans="1:14" x14ac:dyDescent="0.3">
      <c r="A306" s="1" t="s">
        <v>321</v>
      </c>
      <c r="B306" s="7">
        <v>1</v>
      </c>
      <c r="C306" s="1" t="s">
        <v>321</v>
      </c>
      <c r="D306" s="2">
        <v>4300</v>
      </c>
      <c r="E306" s="16">
        <f t="shared" si="14"/>
        <v>0.14272437599575147</v>
      </c>
      <c r="F306" s="16">
        <v>6.60542560584957E-2</v>
      </c>
      <c r="G306" s="2">
        <v>336</v>
      </c>
      <c r="H306" s="2">
        <v>196</v>
      </c>
      <c r="I306" s="2">
        <v>5.29</v>
      </c>
      <c r="J306" s="2">
        <v>1444800</v>
      </c>
      <c r="K306" s="2">
        <v>842800</v>
      </c>
      <c r="L306" s="2">
        <v>22747</v>
      </c>
      <c r="M306" s="1" t="s">
        <v>15</v>
      </c>
      <c r="N306" s="1" t="s">
        <v>15</v>
      </c>
    </row>
    <row r="307" spans="1:14" x14ac:dyDescent="0.3">
      <c r="A307" s="1" t="s">
        <v>322</v>
      </c>
      <c r="B307" s="7">
        <v>1</v>
      </c>
      <c r="C307" s="1" t="s">
        <v>322</v>
      </c>
      <c r="D307" s="2">
        <v>16800</v>
      </c>
      <c r="E307" s="16">
        <f t="shared" si="14"/>
        <v>0.55762081784386619</v>
      </c>
      <c r="F307" s="16">
        <v>0.25807244227505299</v>
      </c>
      <c r="G307" s="2">
        <v>275</v>
      </c>
      <c r="H307" s="2">
        <v>139</v>
      </c>
      <c r="I307" s="2">
        <v>7.74</v>
      </c>
      <c r="J307" s="2">
        <v>4620000</v>
      </c>
      <c r="K307" s="2">
        <v>2335200</v>
      </c>
      <c r="L307" s="2">
        <v>130032</v>
      </c>
      <c r="M307" s="1" t="s">
        <v>15</v>
      </c>
      <c r="N307" s="1" t="s">
        <v>15</v>
      </c>
    </row>
    <row r="308" spans="1:14" x14ac:dyDescent="0.3">
      <c r="A308" s="1" t="s">
        <v>323</v>
      </c>
      <c r="B308" s="7">
        <v>1</v>
      </c>
      <c r="C308" s="1" t="s">
        <v>323</v>
      </c>
      <c r="D308" s="2">
        <v>7600</v>
      </c>
      <c r="E308" s="16">
        <f t="shared" si="14"/>
        <v>0.25225703664365373</v>
      </c>
      <c r="F308" s="16">
        <v>0.11674705721966699</v>
      </c>
      <c r="G308" s="2">
        <v>272</v>
      </c>
      <c r="H308" s="2">
        <v>94.1</v>
      </c>
      <c r="J308" s="2">
        <v>2067200</v>
      </c>
      <c r="K308" s="2">
        <v>715160</v>
      </c>
      <c r="M308" s="1" t="s">
        <v>15</v>
      </c>
      <c r="N308" s="1" t="s">
        <v>15</v>
      </c>
    </row>
    <row r="309" spans="1:14" x14ac:dyDescent="0.3">
      <c r="A309" s="1" t="s">
        <v>324</v>
      </c>
      <c r="B309" s="7">
        <v>1</v>
      </c>
      <c r="C309" s="1" t="s">
        <v>324</v>
      </c>
      <c r="D309" s="2">
        <v>2300</v>
      </c>
      <c r="E309" s="16">
        <f t="shared" si="14"/>
        <v>7.6340945300053101E-2</v>
      </c>
      <c r="F309" s="16">
        <v>3.53313462638465E-2</v>
      </c>
      <c r="G309" s="2">
        <v>139</v>
      </c>
      <c r="H309" s="2">
        <v>70.8</v>
      </c>
      <c r="I309" s="2">
        <v>2.87</v>
      </c>
      <c r="J309" s="2">
        <v>319700</v>
      </c>
      <c r="K309" s="2">
        <v>162840</v>
      </c>
      <c r="L309" s="2">
        <v>6601</v>
      </c>
      <c r="M309" s="1" t="s">
        <v>15</v>
      </c>
      <c r="N309" s="1" t="s">
        <v>15</v>
      </c>
    </row>
    <row r="310" spans="1:14" x14ac:dyDescent="0.3">
      <c r="A310" s="1" t="s">
        <v>325</v>
      </c>
      <c r="B310" s="7" t="s">
        <v>499</v>
      </c>
      <c r="C310" s="1" t="s">
        <v>325</v>
      </c>
      <c r="D310" s="2">
        <v>148300</v>
      </c>
      <c r="E310" s="16">
        <f t="shared" si="14"/>
        <v>4.9223313860860332</v>
      </c>
      <c r="F310" s="16">
        <v>2.27810376127323</v>
      </c>
      <c r="G310" s="2">
        <v>202</v>
      </c>
      <c r="H310" s="2">
        <v>149</v>
      </c>
      <c r="J310" s="2">
        <v>29956600</v>
      </c>
      <c r="K310" s="2">
        <v>22096700</v>
      </c>
      <c r="M310" s="1" t="s">
        <v>15</v>
      </c>
      <c r="N310" s="1" t="s">
        <v>15</v>
      </c>
    </row>
    <row r="311" spans="1:14" x14ac:dyDescent="0.3">
      <c r="A311" s="1" t="s">
        <v>326</v>
      </c>
      <c r="B311" s="7">
        <v>1</v>
      </c>
      <c r="C311" s="1" t="s">
        <v>326</v>
      </c>
      <c r="D311" s="2">
        <v>15000</v>
      </c>
      <c r="E311" s="16">
        <f t="shared" si="14"/>
        <v>0.49787573021773762</v>
      </c>
      <c r="F311" s="16">
        <v>0.230421823459869</v>
      </c>
      <c r="G311" s="2">
        <v>105</v>
      </c>
      <c r="H311" s="2">
        <v>57.7</v>
      </c>
      <c r="I311" s="2">
        <v>5.94</v>
      </c>
      <c r="J311" s="2">
        <v>1575000</v>
      </c>
      <c r="K311" s="2">
        <v>865500</v>
      </c>
      <c r="L311" s="2">
        <v>89100</v>
      </c>
      <c r="M311" s="1" t="s">
        <v>15</v>
      </c>
      <c r="N311" s="1" t="s">
        <v>15</v>
      </c>
    </row>
    <row r="312" spans="1:14" x14ac:dyDescent="0.3">
      <c r="A312" s="1" t="s">
        <v>327</v>
      </c>
      <c r="B312" s="7">
        <v>1</v>
      </c>
      <c r="C312" s="1" t="s">
        <v>327</v>
      </c>
      <c r="D312" s="2">
        <v>500</v>
      </c>
      <c r="E312" s="16">
        <f t="shared" si="14"/>
        <v>1.6595857673924588E-2</v>
      </c>
      <c r="F312" s="16">
        <v>7.6807274486622897E-3</v>
      </c>
      <c r="G312" s="2">
        <v>86.8</v>
      </c>
      <c r="H312" s="2">
        <v>46.4</v>
      </c>
      <c r="J312" s="2">
        <v>43400</v>
      </c>
      <c r="K312" s="2">
        <v>23200</v>
      </c>
      <c r="M312" s="1" t="s">
        <v>15</v>
      </c>
      <c r="N312" s="1" t="s">
        <v>15</v>
      </c>
    </row>
    <row r="313" spans="1:14" x14ac:dyDescent="0.3">
      <c r="A313" s="1" t="s">
        <v>328</v>
      </c>
      <c r="B313" s="7">
        <v>1</v>
      </c>
      <c r="C313" s="1" t="s">
        <v>328</v>
      </c>
      <c r="D313" s="2">
        <v>0</v>
      </c>
      <c r="E313" s="16">
        <f t="shared" si="14"/>
        <v>0</v>
      </c>
      <c r="F313" s="16">
        <v>0</v>
      </c>
      <c r="G313" s="2">
        <v>99.1</v>
      </c>
      <c r="H313" s="2">
        <v>61.5</v>
      </c>
      <c r="I313" s="2">
        <v>1.86</v>
      </c>
      <c r="J313" s="2">
        <v>0</v>
      </c>
      <c r="K313" s="2">
        <v>0</v>
      </c>
      <c r="L313" s="2">
        <v>0</v>
      </c>
      <c r="M313" s="1" t="s">
        <v>15</v>
      </c>
      <c r="N313" s="1" t="s">
        <v>15</v>
      </c>
    </row>
    <row r="314" spans="1:14" x14ac:dyDescent="0.3">
      <c r="A314" s="1" t="s">
        <v>329</v>
      </c>
      <c r="B314" s="7">
        <v>1</v>
      </c>
      <c r="C314" s="1" t="s">
        <v>329</v>
      </c>
      <c r="D314" s="2">
        <v>61900</v>
      </c>
      <c r="E314" s="16">
        <f t="shared" si="14"/>
        <v>2.0545671800318641</v>
      </c>
      <c r="F314" s="16">
        <v>0.95087405814439097</v>
      </c>
      <c r="G314" s="2">
        <v>612</v>
      </c>
      <c r="H314" s="2">
        <v>172</v>
      </c>
      <c r="J314" s="2">
        <v>37882800</v>
      </c>
      <c r="K314" s="2">
        <v>10646800</v>
      </c>
      <c r="M314" s="1" t="s">
        <v>12</v>
      </c>
      <c r="N314" s="1" t="s">
        <v>48</v>
      </c>
    </row>
    <row r="315" spans="1:14" x14ac:dyDescent="0.3">
      <c r="A315" s="1" t="s">
        <v>330</v>
      </c>
      <c r="B315" s="7">
        <v>1</v>
      </c>
      <c r="C315" s="1" t="s">
        <v>330</v>
      </c>
      <c r="D315" s="2">
        <v>36700</v>
      </c>
      <c r="E315" s="16">
        <f t="shared" si="14"/>
        <v>1.2181359532660647</v>
      </c>
      <c r="F315" s="16">
        <v>0.56376539473181198</v>
      </c>
      <c r="G315" s="2">
        <v>178</v>
      </c>
      <c r="H315" s="2">
        <v>115</v>
      </c>
      <c r="J315" s="2">
        <v>6532600</v>
      </c>
      <c r="K315" s="2">
        <v>4220500</v>
      </c>
      <c r="M315" s="1" t="s">
        <v>15</v>
      </c>
      <c r="N315" s="1" t="s">
        <v>15</v>
      </c>
    </row>
    <row r="316" spans="1:14" x14ac:dyDescent="0.3">
      <c r="A316" s="1" t="s">
        <v>331</v>
      </c>
      <c r="B316" s="7">
        <v>1</v>
      </c>
      <c r="C316" s="1" t="s">
        <v>331</v>
      </c>
      <c r="D316" s="2">
        <v>2500</v>
      </c>
      <c r="E316" s="16">
        <f t="shared" si="14"/>
        <v>8.2979288369622942E-2</v>
      </c>
      <c r="F316" s="16">
        <v>3.8403637243311403E-2</v>
      </c>
      <c r="G316" s="2">
        <v>63.2</v>
      </c>
      <c r="H316" s="2">
        <v>36.5</v>
      </c>
      <c r="J316" s="2">
        <v>158000</v>
      </c>
      <c r="K316" s="2">
        <v>91250</v>
      </c>
      <c r="M316" s="1" t="s">
        <v>15</v>
      </c>
      <c r="N316" s="1" t="s">
        <v>15</v>
      </c>
    </row>
    <row r="317" spans="1:14" x14ac:dyDescent="0.3">
      <c r="A317" s="1" t="s">
        <v>332</v>
      </c>
      <c r="B317" s="7" t="s">
        <v>499</v>
      </c>
      <c r="C317" s="1" t="s">
        <v>332</v>
      </c>
      <c r="D317" s="2">
        <v>121900</v>
      </c>
      <c r="E317" s="16">
        <f t="shared" si="14"/>
        <v>4.0460701009028144</v>
      </c>
      <c r="F317" s="16">
        <v>1.87256135198387</v>
      </c>
      <c r="G317" s="2">
        <v>172</v>
      </c>
      <c r="H317" s="2">
        <v>77.599999999999994</v>
      </c>
      <c r="J317" s="2">
        <v>20966800</v>
      </c>
      <c r="K317" s="2">
        <v>9459440</v>
      </c>
      <c r="M317" s="1" t="s">
        <v>15</v>
      </c>
      <c r="N317" s="1" t="s">
        <v>15</v>
      </c>
    </row>
    <row r="318" spans="1:14" x14ac:dyDescent="0.3">
      <c r="A318" s="1" t="s">
        <v>333</v>
      </c>
      <c r="B318" s="7">
        <v>3</v>
      </c>
      <c r="C318" s="1" t="s">
        <v>333</v>
      </c>
      <c r="D318" s="2">
        <v>200900</v>
      </c>
      <c r="E318" s="16">
        <f t="shared" si="14"/>
        <v>6.6682156133829</v>
      </c>
      <c r="F318" s="16">
        <v>3.08611628887251</v>
      </c>
      <c r="G318" s="2">
        <v>141</v>
      </c>
      <c r="H318" s="2">
        <v>85.6</v>
      </c>
      <c r="J318" s="2">
        <v>28326900</v>
      </c>
      <c r="K318" s="2">
        <v>17197040</v>
      </c>
      <c r="M318" s="1" t="s">
        <v>15</v>
      </c>
      <c r="N318" s="1" t="s">
        <v>15</v>
      </c>
    </row>
    <row r="319" spans="1:14" x14ac:dyDescent="0.3">
      <c r="A319" s="1" t="s">
        <v>334</v>
      </c>
      <c r="B319" s="7">
        <v>1</v>
      </c>
      <c r="C319" s="1" t="s">
        <v>334</v>
      </c>
      <c r="D319" s="2">
        <v>96500</v>
      </c>
      <c r="E319" s="16">
        <f t="shared" si="14"/>
        <v>3.2030005310674459</v>
      </c>
      <c r="F319" s="16">
        <v>1.4823803975918199</v>
      </c>
      <c r="G319" s="2">
        <v>66.400000000000006</v>
      </c>
      <c r="H319" s="2">
        <v>49.8</v>
      </c>
      <c r="J319" s="2">
        <v>6407600</v>
      </c>
      <c r="K319" s="2">
        <v>4805700</v>
      </c>
      <c r="M319" s="1" t="s">
        <v>12</v>
      </c>
      <c r="N319" s="1" t="s">
        <v>57</v>
      </c>
    </row>
    <row r="320" spans="1:14" x14ac:dyDescent="0.3">
      <c r="A320" s="1" t="s">
        <v>335</v>
      </c>
      <c r="B320" s="7">
        <v>1</v>
      </c>
      <c r="C320" s="1" t="s">
        <v>335</v>
      </c>
      <c r="D320" s="2">
        <v>41300</v>
      </c>
      <c r="E320" s="16">
        <f t="shared" si="14"/>
        <v>1.3708178438661711</v>
      </c>
      <c r="F320" s="16">
        <v>0.63442808725950495</v>
      </c>
      <c r="G320" s="2">
        <v>64.099999999999994</v>
      </c>
      <c r="H320" s="2">
        <v>42.8</v>
      </c>
      <c r="J320" s="2">
        <v>2647330</v>
      </c>
      <c r="K320" s="2">
        <v>1767640</v>
      </c>
      <c r="M320" s="1" t="s">
        <v>12</v>
      </c>
      <c r="N320" s="1" t="s">
        <v>59</v>
      </c>
    </row>
    <row r="321" spans="1:14" s="3" customFormat="1" x14ac:dyDescent="0.3">
      <c r="A321" s="4" t="s">
        <v>513</v>
      </c>
      <c r="B321" s="6"/>
      <c r="C321" s="4"/>
      <c r="D321" s="5">
        <f>SUM(D287:D320)</f>
        <v>3012800</v>
      </c>
      <c r="E321" s="17">
        <f>(SUM(D287:D320)/D321)*100</f>
        <v>100</v>
      </c>
      <c r="F321" s="17">
        <f>SUM(F287:F320)</f>
        <v>46.280991314659481</v>
      </c>
      <c r="G321" s="5"/>
      <c r="H321" s="5"/>
      <c r="I321" s="5"/>
      <c r="J321" s="5">
        <f>(SUM(J287:J320))/1000000000</f>
        <v>6.1236650299999997</v>
      </c>
      <c r="K321" s="5">
        <f t="shared" ref="K321" si="15">(SUM(K287:K320))/1000000000</f>
        <v>0.89209656000000004</v>
      </c>
      <c r="L321" s="5">
        <f>(SUM(L287:L320))/1000000</f>
        <v>54.310783000000001</v>
      </c>
      <c r="M321" s="4"/>
      <c r="N321" s="4"/>
    </row>
    <row r="322" spans="1:14" x14ac:dyDescent="0.3">
      <c r="A322" s="1" t="s">
        <v>336</v>
      </c>
      <c r="B322" s="7">
        <v>1</v>
      </c>
      <c r="C322" s="1" t="s">
        <v>336</v>
      </c>
      <c r="D322" s="2">
        <v>4714400</v>
      </c>
      <c r="E322" s="16">
        <f>(D322/$D$367)*100</f>
        <v>13.458063447929364</v>
      </c>
      <c r="F322" s="16">
        <v>6.8448036744091603</v>
      </c>
      <c r="G322" s="2">
        <v>248</v>
      </c>
      <c r="H322" s="2">
        <v>66.5</v>
      </c>
      <c r="I322" s="2">
        <v>7.43</v>
      </c>
      <c r="J322" s="2">
        <v>1169171200</v>
      </c>
      <c r="K322" s="2">
        <v>313507600</v>
      </c>
      <c r="L322" s="2">
        <v>35027992</v>
      </c>
      <c r="M322" s="1" t="s">
        <v>15</v>
      </c>
      <c r="N322" s="1" t="s">
        <v>15</v>
      </c>
    </row>
    <row r="323" spans="1:14" x14ac:dyDescent="0.3">
      <c r="A323" s="1" t="s">
        <v>337</v>
      </c>
      <c r="B323" s="7">
        <v>1</v>
      </c>
      <c r="C323" s="1" t="s">
        <v>337</v>
      </c>
      <c r="D323" s="2">
        <v>1021500</v>
      </c>
      <c r="E323" s="16">
        <f t="shared" ref="E323:E366" si="16">(D323/$D$367)*100</f>
        <v>2.9160469650559659</v>
      </c>
      <c r="F323" s="16">
        <v>1.48310855112187</v>
      </c>
      <c r="G323" s="2">
        <v>70.5</v>
      </c>
      <c r="H323" s="2">
        <v>33.200000000000003</v>
      </c>
      <c r="I323" s="2">
        <v>8.25</v>
      </c>
      <c r="J323" s="2">
        <v>72015750</v>
      </c>
      <c r="K323" s="2">
        <v>33913800</v>
      </c>
      <c r="L323" s="2">
        <v>8427375</v>
      </c>
      <c r="M323" s="1" t="s">
        <v>15</v>
      </c>
      <c r="N323" s="1" t="s">
        <v>15</v>
      </c>
    </row>
    <row r="324" spans="1:14" x14ac:dyDescent="0.3">
      <c r="A324" s="1" t="s">
        <v>338</v>
      </c>
      <c r="B324" s="7">
        <v>1</v>
      </c>
      <c r="C324" s="1" t="s">
        <v>338</v>
      </c>
      <c r="D324" s="2">
        <v>481400</v>
      </c>
      <c r="E324" s="16">
        <f t="shared" si="16"/>
        <v>1.3742388732040547</v>
      </c>
      <c r="F324" s="16">
        <v>0.69894122027417505</v>
      </c>
      <c r="G324" s="2">
        <v>145</v>
      </c>
      <c r="H324" s="2">
        <v>51.5</v>
      </c>
      <c r="I324" s="2">
        <v>7.62</v>
      </c>
      <c r="J324" s="2">
        <v>69803000</v>
      </c>
      <c r="K324" s="2">
        <v>24792100</v>
      </c>
      <c r="L324" s="2">
        <v>3668268</v>
      </c>
      <c r="M324" s="1" t="s">
        <v>15</v>
      </c>
      <c r="N324" s="1" t="s">
        <v>15</v>
      </c>
    </row>
    <row r="325" spans="1:14" x14ac:dyDescent="0.3">
      <c r="A325" s="1" t="s">
        <v>339</v>
      </c>
      <c r="B325" s="7">
        <v>2</v>
      </c>
      <c r="C325" s="1" t="s">
        <v>339</v>
      </c>
      <c r="D325" s="2">
        <v>1479800</v>
      </c>
      <c r="E325" s="16">
        <f t="shared" si="16"/>
        <v>4.2243429259812215</v>
      </c>
      <c r="F325" s="16">
        <v>2.1485110464514401</v>
      </c>
      <c r="G325" s="2">
        <v>46.3</v>
      </c>
      <c r="H325" s="2">
        <v>35.200000000000003</v>
      </c>
      <c r="I325" s="2">
        <v>8.2200000000000006</v>
      </c>
      <c r="J325" s="2">
        <v>68514740</v>
      </c>
      <c r="K325" s="2">
        <v>52088960</v>
      </c>
      <c r="L325" s="2">
        <v>12163956</v>
      </c>
      <c r="M325" s="1" t="s">
        <v>15</v>
      </c>
      <c r="N325" s="1" t="s">
        <v>15</v>
      </c>
    </row>
    <row r="326" spans="1:14" x14ac:dyDescent="0.3">
      <c r="A326" s="1" t="s">
        <v>340</v>
      </c>
      <c r="B326" s="7">
        <v>1</v>
      </c>
      <c r="C326" s="1" t="s">
        <v>340</v>
      </c>
      <c r="D326" s="2">
        <v>1545000</v>
      </c>
      <c r="E326" s="16">
        <f t="shared" si="16"/>
        <v>4.4104675095560131</v>
      </c>
      <c r="F326" s="16">
        <v>2.2431744605808102</v>
      </c>
      <c r="G326" s="2">
        <v>342</v>
      </c>
      <c r="H326" s="2">
        <v>59.3</v>
      </c>
      <c r="I326" s="2">
        <v>7.2</v>
      </c>
      <c r="J326" s="2">
        <v>528390000</v>
      </c>
      <c r="K326" s="2">
        <v>91618500</v>
      </c>
      <c r="L326" s="2">
        <v>11124000</v>
      </c>
      <c r="M326" s="1" t="s">
        <v>15</v>
      </c>
      <c r="N326" s="1" t="s">
        <v>15</v>
      </c>
    </row>
    <row r="327" spans="1:14" x14ac:dyDescent="0.3">
      <c r="A327" s="1" t="s">
        <v>341</v>
      </c>
      <c r="B327" s="7" t="s">
        <v>502</v>
      </c>
      <c r="C327" s="1" t="s">
        <v>15</v>
      </c>
      <c r="D327" s="2">
        <v>93400</v>
      </c>
      <c r="E327" s="16">
        <f t="shared" si="16"/>
        <v>0.26662632064241526</v>
      </c>
      <c r="F327" s="16">
        <v>0.13560679263316999</v>
      </c>
      <c r="M327" s="1" t="s">
        <v>15</v>
      </c>
      <c r="N327" s="1" t="s">
        <v>15</v>
      </c>
    </row>
    <row r="328" spans="1:14" x14ac:dyDescent="0.3">
      <c r="A328" s="1" t="s">
        <v>342</v>
      </c>
      <c r="B328" s="7" t="s">
        <v>499</v>
      </c>
      <c r="C328" s="1" t="s">
        <v>342</v>
      </c>
      <c r="D328" s="2">
        <v>2743200</v>
      </c>
      <c r="E328" s="16">
        <f t="shared" si="16"/>
        <v>7.8309349334718794</v>
      </c>
      <c r="F328" s="16">
        <v>3.9828324791360998</v>
      </c>
      <c r="G328" s="2">
        <v>177</v>
      </c>
      <c r="H328" s="2">
        <v>51.1</v>
      </c>
      <c r="I328" s="2">
        <v>7.12</v>
      </c>
      <c r="J328" s="2">
        <v>485546400</v>
      </c>
      <c r="K328" s="2">
        <v>140177520</v>
      </c>
      <c r="L328" s="2">
        <v>19531584</v>
      </c>
      <c r="M328" s="1" t="s">
        <v>15</v>
      </c>
      <c r="N328" s="1" t="s">
        <v>15</v>
      </c>
    </row>
    <row r="329" spans="1:14" x14ac:dyDescent="0.3">
      <c r="A329" s="1" t="s">
        <v>343</v>
      </c>
      <c r="B329" s="7">
        <v>1</v>
      </c>
      <c r="C329" s="1" t="s">
        <v>343</v>
      </c>
      <c r="D329" s="2">
        <v>1021600</v>
      </c>
      <c r="E329" s="16">
        <f t="shared" si="16"/>
        <v>2.9163324322086881</v>
      </c>
      <c r="F329" s="16">
        <v>1.48325374040735</v>
      </c>
      <c r="G329" s="2">
        <v>4335</v>
      </c>
      <c r="H329" s="2">
        <v>1640</v>
      </c>
      <c r="I329" s="2">
        <v>51.21</v>
      </c>
      <c r="J329" s="2">
        <v>4428636000</v>
      </c>
      <c r="K329" s="2">
        <v>1675424000</v>
      </c>
      <c r="L329" s="2">
        <v>52316136</v>
      </c>
      <c r="M329" s="1" t="s">
        <v>12</v>
      </c>
      <c r="N329" s="1" t="s">
        <v>344</v>
      </c>
    </row>
    <row r="330" spans="1:14" x14ac:dyDescent="0.3">
      <c r="A330" s="1" t="s">
        <v>345</v>
      </c>
      <c r="B330" s="7">
        <v>1</v>
      </c>
      <c r="C330" s="1" t="s">
        <v>345</v>
      </c>
      <c r="D330" s="2">
        <v>514300</v>
      </c>
      <c r="E330" s="16">
        <f t="shared" si="16"/>
        <v>1.4681575664496165</v>
      </c>
      <c r="F330" s="16">
        <v>0.74670849519528104</v>
      </c>
      <c r="G330" s="2">
        <v>690</v>
      </c>
      <c r="H330" s="2">
        <v>183</v>
      </c>
      <c r="I330" s="2">
        <v>9.66</v>
      </c>
      <c r="J330" s="2">
        <v>354867000</v>
      </c>
      <c r="K330" s="2">
        <v>94116900</v>
      </c>
      <c r="L330" s="2">
        <v>4968138</v>
      </c>
      <c r="M330" s="1" t="s">
        <v>15</v>
      </c>
      <c r="N330" s="1" t="s">
        <v>15</v>
      </c>
    </row>
    <row r="331" spans="1:14" x14ac:dyDescent="0.3">
      <c r="A331" s="1" t="s">
        <v>346</v>
      </c>
      <c r="B331" s="7">
        <v>1</v>
      </c>
      <c r="C331" s="1" t="s">
        <v>346</v>
      </c>
      <c r="D331" s="2">
        <v>458000</v>
      </c>
      <c r="E331" s="16">
        <f t="shared" si="16"/>
        <v>1.3074395594670898</v>
      </c>
      <c r="F331" s="16">
        <v>0.66496692747314501</v>
      </c>
      <c r="G331" s="2">
        <v>78.2</v>
      </c>
      <c r="H331" s="2">
        <v>75.7</v>
      </c>
      <c r="I331" s="2">
        <v>7.72</v>
      </c>
      <c r="J331" s="2">
        <v>35815600</v>
      </c>
      <c r="K331" s="2">
        <v>34670600</v>
      </c>
      <c r="L331" s="2">
        <v>3535760</v>
      </c>
      <c r="M331" s="1" t="s">
        <v>15</v>
      </c>
      <c r="N331" s="1" t="s">
        <v>15</v>
      </c>
    </row>
    <row r="332" spans="1:14" x14ac:dyDescent="0.3">
      <c r="A332" s="1" t="s">
        <v>347</v>
      </c>
      <c r="B332" s="7">
        <v>1</v>
      </c>
      <c r="C332" s="1" t="s">
        <v>347</v>
      </c>
      <c r="D332" s="2">
        <v>807800</v>
      </c>
      <c r="E332" s="16">
        <f t="shared" si="16"/>
        <v>2.3060036596888978</v>
      </c>
      <c r="F332" s="16">
        <v>1.1728390480629001</v>
      </c>
      <c r="G332" s="2">
        <v>138</v>
      </c>
      <c r="H332" s="2">
        <v>143</v>
      </c>
      <c r="I332" s="2">
        <v>19.95</v>
      </c>
      <c r="J332" s="2">
        <v>111476400</v>
      </c>
      <c r="K332" s="2">
        <v>115515400</v>
      </c>
      <c r="L332" s="2">
        <v>16115610</v>
      </c>
      <c r="M332" s="1" t="s">
        <v>15</v>
      </c>
      <c r="N332" s="1" t="s">
        <v>15</v>
      </c>
    </row>
    <row r="333" spans="1:14" x14ac:dyDescent="0.3">
      <c r="A333" s="1" t="s">
        <v>348</v>
      </c>
      <c r="B333" s="7" t="s">
        <v>499</v>
      </c>
      <c r="C333" s="1" t="s">
        <v>348</v>
      </c>
      <c r="D333" s="2">
        <v>821400</v>
      </c>
      <c r="E333" s="16">
        <f t="shared" si="16"/>
        <v>2.3448271924590998</v>
      </c>
      <c r="F333" s="16">
        <v>1.1925847908874301</v>
      </c>
      <c r="G333" s="2">
        <v>73.599999999999994</v>
      </c>
      <c r="H333" s="2">
        <v>60.1</v>
      </c>
      <c r="I333" s="2">
        <v>9.89</v>
      </c>
      <c r="J333" s="2">
        <v>60455040</v>
      </c>
      <c r="K333" s="2">
        <v>49366140</v>
      </c>
      <c r="L333" s="2">
        <v>8123646</v>
      </c>
      <c r="M333" s="1" t="s">
        <v>15</v>
      </c>
      <c r="N333" s="1" t="s">
        <v>15</v>
      </c>
    </row>
    <row r="334" spans="1:14" x14ac:dyDescent="0.3">
      <c r="A334" s="1" t="s">
        <v>349</v>
      </c>
      <c r="B334" s="7">
        <v>1</v>
      </c>
      <c r="C334" s="1" t="s">
        <v>349</v>
      </c>
      <c r="D334" s="2">
        <v>755800</v>
      </c>
      <c r="E334" s="16">
        <f t="shared" si="16"/>
        <v>2.1575607402734205</v>
      </c>
      <c r="F334" s="16">
        <v>1.0973406196161599</v>
      </c>
      <c r="G334" s="2">
        <v>189</v>
      </c>
      <c r="H334" s="2">
        <v>132</v>
      </c>
      <c r="I334" s="2">
        <v>11.88</v>
      </c>
      <c r="J334" s="2">
        <v>142846200</v>
      </c>
      <c r="K334" s="2">
        <v>99765600</v>
      </c>
      <c r="L334" s="2">
        <v>8978904</v>
      </c>
      <c r="M334" s="1" t="s">
        <v>15</v>
      </c>
      <c r="N334" s="1" t="s">
        <v>15</v>
      </c>
    </row>
    <row r="335" spans="1:14" x14ac:dyDescent="0.3">
      <c r="A335" s="1" t="s">
        <v>350</v>
      </c>
      <c r="B335" s="7" t="s">
        <v>502</v>
      </c>
      <c r="C335" s="1" t="s">
        <v>15</v>
      </c>
      <c r="D335" s="2">
        <v>788800</v>
      </c>
      <c r="E335" s="16">
        <f t="shared" si="16"/>
        <v>2.251764900671704</v>
      </c>
      <c r="F335" s="16">
        <v>1.1452530838227399</v>
      </c>
      <c r="M335" s="1" t="s">
        <v>15</v>
      </c>
      <c r="N335" s="1" t="s">
        <v>15</v>
      </c>
    </row>
    <row r="336" spans="1:14" x14ac:dyDescent="0.3">
      <c r="A336" s="1" t="s">
        <v>351</v>
      </c>
      <c r="B336" s="7">
        <v>1</v>
      </c>
      <c r="C336" s="1" t="s">
        <v>351</v>
      </c>
      <c r="D336" s="2">
        <v>784400</v>
      </c>
      <c r="E336" s="16">
        <f t="shared" si="16"/>
        <v>2.2392043459519329</v>
      </c>
      <c r="F336" s="16">
        <v>1.13886475526187</v>
      </c>
      <c r="G336" s="2">
        <v>482</v>
      </c>
      <c r="H336" s="2">
        <v>208</v>
      </c>
      <c r="I336" s="2">
        <v>31.95</v>
      </c>
      <c r="J336" s="2">
        <v>378080800</v>
      </c>
      <c r="K336" s="2">
        <v>163155200</v>
      </c>
      <c r="L336" s="2">
        <v>25061580</v>
      </c>
      <c r="M336" s="1" t="s">
        <v>15</v>
      </c>
      <c r="N336" s="1" t="s">
        <v>15</v>
      </c>
    </row>
    <row r="337" spans="1:14" x14ac:dyDescent="0.3">
      <c r="A337" s="1" t="s">
        <v>352</v>
      </c>
      <c r="B337" s="7">
        <v>2</v>
      </c>
      <c r="C337" s="1" t="s">
        <v>352</v>
      </c>
      <c r="D337" s="2">
        <v>802800</v>
      </c>
      <c r="E337" s="16">
        <f t="shared" si="16"/>
        <v>2.2917303020527946</v>
      </c>
      <c r="F337" s="16">
        <v>1.16557958378917</v>
      </c>
      <c r="G337" s="2">
        <v>618</v>
      </c>
      <c r="H337" s="2">
        <v>345</v>
      </c>
      <c r="I337" s="2">
        <v>22.75</v>
      </c>
      <c r="J337" s="2">
        <v>496130400</v>
      </c>
      <c r="K337" s="2">
        <v>276966000</v>
      </c>
      <c r="L337" s="2">
        <v>18263700</v>
      </c>
      <c r="M337" s="1" t="s">
        <v>15</v>
      </c>
      <c r="N337" s="1" t="s">
        <v>15</v>
      </c>
    </row>
    <row r="338" spans="1:14" x14ac:dyDescent="0.3">
      <c r="A338" s="1" t="s">
        <v>353</v>
      </c>
      <c r="B338" s="7">
        <v>3</v>
      </c>
      <c r="C338" s="1" t="s">
        <v>353</v>
      </c>
      <c r="D338" s="2">
        <v>809800</v>
      </c>
      <c r="E338" s="16">
        <f t="shared" si="16"/>
        <v>2.311713002743339</v>
      </c>
      <c r="F338" s="16">
        <v>1.1757428337723901</v>
      </c>
      <c r="G338" s="2">
        <v>246</v>
      </c>
      <c r="H338" s="2">
        <v>216</v>
      </c>
      <c r="I338" s="2">
        <v>19.91</v>
      </c>
      <c r="J338" s="2">
        <v>199210800</v>
      </c>
      <c r="K338" s="2">
        <v>174916800</v>
      </c>
      <c r="L338" s="2">
        <v>16123118</v>
      </c>
      <c r="M338" s="1" t="s">
        <v>15</v>
      </c>
      <c r="N338" s="1" t="s">
        <v>15</v>
      </c>
    </row>
    <row r="339" spans="1:14" x14ac:dyDescent="0.3">
      <c r="A339" s="1" t="s">
        <v>354</v>
      </c>
      <c r="B339" s="7" t="s">
        <v>502</v>
      </c>
      <c r="C339" s="1" t="s">
        <v>15</v>
      </c>
      <c r="D339" s="2">
        <v>988100</v>
      </c>
      <c r="E339" s="16">
        <f t="shared" si="16"/>
        <v>2.8207009360467938</v>
      </c>
      <c r="F339" s="16">
        <v>1.4346153297733899</v>
      </c>
      <c r="M339" s="1" t="s">
        <v>15</v>
      </c>
      <c r="N339" s="1" t="s">
        <v>15</v>
      </c>
    </row>
    <row r="340" spans="1:14" x14ac:dyDescent="0.3">
      <c r="A340" s="1" t="s">
        <v>355</v>
      </c>
      <c r="B340" s="7">
        <v>1</v>
      </c>
      <c r="C340" s="1" t="s">
        <v>355</v>
      </c>
      <c r="D340" s="2">
        <v>1180200</v>
      </c>
      <c r="E340" s="16">
        <f t="shared" si="16"/>
        <v>3.3690833364258941</v>
      </c>
      <c r="F340" s="16">
        <v>1.71352394716988</v>
      </c>
      <c r="G340" s="2">
        <v>436</v>
      </c>
      <c r="H340" s="2">
        <v>210</v>
      </c>
      <c r="I340" s="2">
        <v>56.87</v>
      </c>
      <c r="J340" s="2">
        <v>514567200</v>
      </c>
      <c r="K340" s="2">
        <v>247842000</v>
      </c>
      <c r="L340" s="2">
        <v>67117974</v>
      </c>
      <c r="M340" s="1" t="s">
        <v>15</v>
      </c>
      <c r="N340" s="1" t="s">
        <v>15</v>
      </c>
    </row>
    <row r="341" spans="1:14" x14ac:dyDescent="0.3">
      <c r="A341" s="1" t="s">
        <v>356</v>
      </c>
      <c r="B341" s="7">
        <v>2</v>
      </c>
      <c r="C341" s="1" t="s">
        <v>356</v>
      </c>
      <c r="D341" s="2">
        <v>929800</v>
      </c>
      <c r="E341" s="16">
        <f t="shared" si="16"/>
        <v>2.6542735860098259</v>
      </c>
      <c r="F341" s="16">
        <v>1.3499699763417701</v>
      </c>
      <c r="G341" s="2">
        <v>220</v>
      </c>
      <c r="H341" s="2">
        <v>162</v>
      </c>
      <c r="I341" s="2">
        <v>34.229999999999997</v>
      </c>
      <c r="J341" s="2">
        <v>204556000</v>
      </c>
      <c r="K341" s="2">
        <v>150627600</v>
      </c>
      <c r="L341" s="2">
        <v>31827054</v>
      </c>
      <c r="M341" s="1" t="s">
        <v>15</v>
      </c>
      <c r="N341" s="1" t="s">
        <v>15</v>
      </c>
    </row>
    <row r="342" spans="1:14" x14ac:dyDescent="0.3">
      <c r="A342" s="1" t="s">
        <v>357</v>
      </c>
      <c r="B342" s="7">
        <v>1</v>
      </c>
      <c r="C342" s="1" t="s">
        <v>357</v>
      </c>
      <c r="D342" s="2">
        <v>1204000</v>
      </c>
      <c r="E342" s="16">
        <f t="shared" si="16"/>
        <v>3.4370245187737472</v>
      </c>
      <c r="F342" s="16">
        <v>1.7480789971128099</v>
      </c>
      <c r="G342" s="2">
        <v>95.9</v>
      </c>
      <c r="H342" s="2">
        <v>86.4</v>
      </c>
      <c r="I342" s="2">
        <v>16.809999999999999</v>
      </c>
      <c r="J342" s="2">
        <v>115463600</v>
      </c>
      <c r="K342" s="2">
        <v>104025600</v>
      </c>
      <c r="L342" s="2">
        <v>20239240</v>
      </c>
      <c r="M342" s="1" t="s">
        <v>15</v>
      </c>
      <c r="N342" s="1" t="s">
        <v>15</v>
      </c>
    </row>
    <row r="343" spans="1:14" x14ac:dyDescent="0.3">
      <c r="A343" s="1" t="s">
        <v>358</v>
      </c>
      <c r="B343" s="7">
        <v>2</v>
      </c>
      <c r="C343" s="1" t="s">
        <v>358</v>
      </c>
      <c r="D343" s="2">
        <v>360400</v>
      </c>
      <c r="E343" s="16">
        <f t="shared" si="16"/>
        <v>1.0288236184103476</v>
      </c>
      <c r="F343" s="16">
        <v>0.52326218485004705</v>
      </c>
      <c r="G343" s="2">
        <v>90.4</v>
      </c>
      <c r="H343" s="2">
        <v>74.099999999999994</v>
      </c>
      <c r="I343" s="2">
        <v>14.07</v>
      </c>
      <c r="J343" s="2">
        <v>32580160</v>
      </c>
      <c r="K343" s="2">
        <v>26705640</v>
      </c>
      <c r="L343" s="2">
        <v>5070828</v>
      </c>
      <c r="M343" s="1" t="s">
        <v>15</v>
      </c>
      <c r="N343" s="1" t="s">
        <v>15</v>
      </c>
    </row>
    <row r="344" spans="1:14" x14ac:dyDescent="0.3">
      <c r="A344" s="1" t="s">
        <v>359</v>
      </c>
      <c r="B344" s="7">
        <v>1</v>
      </c>
      <c r="C344" s="1" t="s">
        <v>359</v>
      </c>
      <c r="D344" s="2">
        <v>644200</v>
      </c>
      <c r="E344" s="16">
        <f t="shared" si="16"/>
        <v>1.8389793978355879</v>
      </c>
      <c r="F344" s="16">
        <v>0.93530937702663797</v>
      </c>
      <c r="G344" s="2">
        <v>103</v>
      </c>
      <c r="H344" s="2">
        <v>87.4</v>
      </c>
      <c r="I344" s="2">
        <v>13.35</v>
      </c>
      <c r="J344" s="2">
        <v>66352600</v>
      </c>
      <c r="K344" s="2">
        <v>56303080</v>
      </c>
      <c r="L344" s="2">
        <v>8600070</v>
      </c>
      <c r="M344" s="1" t="s">
        <v>15</v>
      </c>
      <c r="N344" s="1" t="s">
        <v>15</v>
      </c>
    </row>
    <row r="345" spans="1:14" x14ac:dyDescent="0.3">
      <c r="A345" s="1" t="s">
        <v>360</v>
      </c>
      <c r="B345" s="7" t="s">
        <v>499</v>
      </c>
      <c r="C345" s="1" t="s">
        <v>360</v>
      </c>
      <c r="D345" s="2">
        <v>1456900</v>
      </c>
      <c r="E345" s="16">
        <f t="shared" si="16"/>
        <v>4.1589709480078678</v>
      </c>
      <c r="F345" s="16">
        <v>2.1152627000777802</v>
      </c>
      <c r="G345" s="2">
        <v>102</v>
      </c>
      <c r="H345" s="2">
        <v>88.3</v>
      </c>
      <c r="I345" s="2">
        <v>14.87</v>
      </c>
      <c r="J345" s="2">
        <v>148603800</v>
      </c>
      <c r="K345" s="2">
        <v>128644270</v>
      </c>
      <c r="L345" s="2">
        <v>21664103</v>
      </c>
      <c r="M345" s="1" t="s">
        <v>12</v>
      </c>
      <c r="N345" s="1" t="s">
        <v>36</v>
      </c>
    </row>
    <row r="346" spans="1:14" x14ac:dyDescent="0.3">
      <c r="A346" s="1" t="s">
        <v>361</v>
      </c>
      <c r="B346" s="7">
        <v>1</v>
      </c>
      <c r="C346" s="1" t="s">
        <v>361</v>
      </c>
      <c r="D346" s="2">
        <v>653100</v>
      </c>
      <c r="E346" s="16">
        <f t="shared" si="16"/>
        <v>1.8643859744278524</v>
      </c>
      <c r="F346" s="16">
        <v>0.94823122343386701</v>
      </c>
      <c r="G346" s="2">
        <v>79.3</v>
      </c>
      <c r="H346" s="2">
        <v>69.400000000000006</v>
      </c>
      <c r="I346" s="2">
        <v>12.9</v>
      </c>
      <c r="J346" s="2">
        <v>51790830</v>
      </c>
      <c r="K346" s="2">
        <v>45325140</v>
      </c>
      <c r="L346" s="2">
        <v>8424990</v>
      </c>
      <c r="M346" s="1" t="s">
        <v>12</v>
      </c>
      <c r="N346" s="1" t="s">
        <v>36</v>
      </c>
    </row>
    <row r="347" spans="1:14" x14ac:dyDescent="0.3">
      <c r="A347" s="1" t="s">
        <v>362</v>
      </c>
      <c r="B347" s="7">
        <v>1</v>
      </c>
      <c r="C347" s="1" t="s">
        <v>362</v>
      </c>
      <c r="D347" s="2">
        <v>209000</v>
      </c>
      <c r="E347" s="16">
        <f t="shared" si="16"/>
        <v>0.5966263491891306</v>
      </c>
      <c r="F347" s="16">
        <v>0.30344560664167503</v>
      </c>
      <c r="G347" s="2">
        <v>73.599999999999994</v>
      </c>
      <c r="H347" s="2">
        <v>59.7</v>
      </c>
      <c r="I347" s="2">
        <v>11.8</v>
      </c>
      <c r="J347" s="2">
        <v>15382400</v>
      </c>
      <c r="K347" s="2">
        <v>12477300</v>
      </c>
      <c r="L347" s="2">
        <v>2466200</v>
      </c>
      <c r="M347" s="1" t="s">
        <v>12</v>
      </c>
      <c r="N347" s="1" t="s">
        <v>36</v>
      </c>
    </row>
    <row r="348" spans="1:14" x14ac:dyDescent="0.3">
      <c r="A348" s="1" t="s">
        <v>363</v>
      </c>
      <c r="B348" s="7" t="s">
        <v>500</v>
      </c>
      <c r="C348" s="1" t="s">
        <v>15</v>
      </c>
      <c r="D348" s="2">
        <v>57300</v>
      </c>
      <c r="E348" s="16">
        <f t="shared" si="16"/>
        <v>0.16357267850974727</v>
      </c>
      <c r="F348" s="16">
        <v>8.3193460576880401E-2</v>
      </c>
      <c r="G348" s="2">
        <f t="shared" ref="G348:H350" si="17">AVERAGE(G$347,G$351)</f>
        <v>211.8</v>
      </c>
      <c r="H348" s="2">
        <f t="shared" si="17"/>
        <v>149.35</v>
      </c>
      <c r="J348" s="2">
        <f>$D$348*G348</f>
        <v>12136140</v>
      </c>
      <c r="K348" s="2">
        <f>$D$348*H348</f>
        <v>8557755</v>
      </c>
      <c r="M348" s="1" t="s">
        <v>15</v>
      </c>
      <c r="N348" s="1" t="s">
        <v>15</v>
      </c>
    </row>
    <row r="349" spans="1:14" x14ac:dyDescent="0.3">
      <c r="A349" s="1" t="s">
        <v>364</v>
      </c>
      <c r="B349" s="7" t="s">
        <v>500</v>
      </c>
      <c r="C349" s="1" t="s">
        <v>15</v>
      </c>
      <c r="D349" s="2">
        <v>18700</v>
      </c>
      <c r="E349" s="16">
        <f t="shared" si="16"/>
        <v>5.3382357559027468E-2</v>
      </c>
      <c r="F349" s="16">
        <v>2.71503963837289E-2</v>
      </c>
      <c r="G349" s="2">
        <f t="shared" si="17"/>
        <v>211.8</v>
      </c>
      <c r="H349" s="2">
        <f t="shared" si="17"/>
        <v>149.35</v>
      </c>
      <c r="J349" s="2">
        <f>$D$349*G349</f>
        <v>3960660</v>
      </c>
      <c r="K349" s="2">
        <f>$D$349*H349</f>
        <v>2792845</v>
      </c>
      <c r="M349" s="1" t="s">
        <v>15</v>
      </c>
      <c r="N349" s="1" t="s">
        <v>15</v>
      </c>
    </row>
    <row r="350" spans="1:14" x14ac:dyDescent="0.3">
      <c r="A350" s="1" t="s">
        <v>365</v>
      </c>
      <c r="B350" s="7" t="s">
        <v>500</v>
      </c>
      <c r="C350" s="1" t="s">
        <v>15</v>
      </c>
      <c r="D350" s="2">
        <v>41800</v>
      </c>
      <c r="E350" s="16">
        <f t="shared" si="16"/>
        <v>0.11932526983782611</v>
      </c>
      <c r="F350" s="16">
        <v>6.0689121328335101E-2</v>
      </c>
      <c r="G350" s="2">
        <f t="shared" si="17"/>
        <v>211.8</v>
      </c>
      <c r="H350" s="2">
        <f t="shared" si="17"/>
        <v>149.35</v>
      </c>
      <c r="J350" s="2">
        <f>$D$350*G350</f>
        <v>8853240</v>
      </c>
      <c r="K350" s="2">
        <f>$D$350*H350</f>
        <v>6242830</v>
      </c>
      <c r="M350" s="1" t="s">
        <v>15</v>
      </c>
      <c r="N350" s="1" t="s">
        <v>15</v>
      </c>
    </row>
    <row r="351" spans="1:14" x14ac:dyDescent="0.3">
      <c r="A351" s="1" t="s">
        <v>366</v>
      </c>
      <c r="B351" s="7">
        <v>1</v>
      </c>
      <c r="C351" s="1" t="s">
        <v>366</v>
      </c>
      <c r="D351" s="2">
        <v>81100</v>
      </c>
      <c r="E351" s="16">
        <f t="shared" si="16"/>
        <v>0.23151386085760042</v>
      </c>
      <c r="F351" s="16">
        <v>0.117748510519808</v>
      </c>
      <c r="G351" s="2">
        <v>350</v>
      </c>
      <c r="H351" s="2">
        <v>239</v>
      </c>
      <c r="J351" s="2">
        <v>28385000</v>
      </c>
      <c r="K351" s="2">
        <v>19382900</v>
      </c>
      <c r="M351" s="1" t="s">
        <v>15</v>
      </c>
      <c r="N351" s="1" t="s">
        <v>15</v>
      </c>
    </row>
    <row r="352" spans="1:14" x14ac:dyDescent="0.3">
      <c r="A352" s="1" t="s">
        <v>367</v>
      </c>
      <c r="B352" s="7">
        <v>1</v>
      </c>
      <c r="C352" s="1" t="s">
        <v>367</v>
      </c>
      <c r="D352" s="2">
        <v>39700</v>
      </c>
      <c r="E352" s="16">
        <f t="shared" si="16"/>
        <v>0.1133304596306626</v>
      </c>
      <c r="F352" s="16">
        <v>5.7640146333370897E-2</v>
      </c>
      <c r="G352" s="2">
        <v>309</v>
      </c>
      <c r="H352" s="2">
        <v>251</v>
      </c>
      <c r="I352" s="2">
        <v>4.97</v>
      </c>
      <c r="J352" s="2">
        <v>12267300</v>
      </c>
      <c r="K352" s="2">
        <v>9964700</v>
      </c>
      <c r="L352" s="2">
        <v>197309</v>
      </c>
      <c r="M352" s="1" t="s">
        <v>15</v>
      </c>
      <c r="N352" s="1" t="s">
        <v>15</v>
      </c>
    </row>
    <row r="353" spans="1:14" x14ac:dyDescent="0.3">
      <c r="A353" s="1" t="s">
        <v>368</v>
      </c>
      <c r="B353" s="7" t="s">
        <v>499</v>
      </c>
      <c r="C353" s="1" t="s">
        <v>368</v>
      </c>
      <c r="D353" s="2">
        <v>675300</v>
      </c>
      <c r="E353" s="16">
        <f t="shared" si="16"/>
        <v>1.9277596823321523</v>
      </c>
      <c r="F353" s="16">
        <v>0.98046324480920299</v>
      </c>
      <c r="G353" s="2">
        <v>162</v>
      </c>
      <c r="H353" s="2">
        <v>107</v>
      </c>
      <c r="J353" s="2">
        <v>109398600</v>
      </c>
      <c r="K353" s="2">
        <v>72257100</v>
      </c>
      <c r="M353" s="1" t="s">
        <v>15</v>
      </c>
      <c r="N353" s="1" t="s">
        <v>15</v>
      </c>
    </row>
    <row r="354" spans="1:14" x14ac:dyDescent="0.3">
      <c r="A354" s="1" t="s">
        <v>369</v>
      </c>
      <c r="B354" s="7">
        <v>1</v>
      </c>
      <c r="C354" s="1" t="s">
        <v>369</v>
      </c>
      <c r="D354" s="2">
        <v>94100</v>
      </c>
      <c r="E354" s="16">
        <f t="shared" si="16"/>
        <v>0.26862459071146977</v>
      </c>
      <c r="F354" s="16">
        <v>0.13662311763149099</v>
      </c>
      <c r="G354" s="2">
        <v>52.9</v>
      </c>
      <c r="H354" s="2">
        <v>26.1</v>
      </c>
      <c r="I354" s="2">
        <v>7.84</v>
      </c>
      <c r="J354" s="2">
        <v>4977890</v>
      </c>
      <c r="K354" s="2">
        <v>2456010</v>
      </c>
      <c r="L354" s="2">
        <v>737744</v>
      </c>
      <c r="M354" s="1" t="s">
        <v>15</v>
      </c>
      <c r="N354" s="1" t="s">
        <v>15</v>
      </c>
    </row>
    <row r="355" spans="1:14" x14ac:dyDescent="0.3">
      <c r="A355" s="1" t="s">
        <v>370</v>
      </c>
      <c r="B355" s="7">
        <v>1</v>
      </c>
      <c r="C355" s="1" t="s">
        <v>370</v>
      </c>
      <c r="D355" s="2">
        <v>4600</v>
      </c>
      <c r="E355" s="16">
        <f t="shared" si="16"/>
        <v>1.3131489025215314E-2</v>
      </c>
      <c r="F355" s="16">
        <v>6.6787071318263501E-3</v>
      </c>
      <c r="G355" s="2">
        <v>37.5</v>
      </c>
      <c r="H355" s="2">
        <v>29</v>
      </c>
      <c r="J355" s="2">
        <v>172500</v>
      </c>
      <c r="K355" s="2">
        <v>133400</v>
      </c>
      <c r="M355" s="1" t="s">
        <v>15</v>
      </c>
      <c r="N355" s="1" t="s">
        <v>15</v>
      </c>
    </row>
    <row r="356" spans="1:14" x14ac:dyDescent="0.3">
      <c r="A356" s="1" t="s">
        <v>371</v>
      </c>
      <c r="B356" s="7">
        <v>1</v>
      </c>
      <c r="C356" s="1" t="s">
        <v>371</v>
      </c>
      <c r="D356" s="2">
        <v>0</v>
      </c>
      <c r="E356" s="16">
        <f t="shared" si="16"/>
        <v>0</v>
      </c>
      <c r="F356" s="16">
        <v>0</v>
      </c>
      <c r="G356" s="2">
        <v>82</v>
      </c>
      <c r="H356" s="2">
        <v>67.7</v>
      </c>
      <c r="I356" s="2">
        <v>4.95</v>
      </c>
      <c r="J356" s="2">
        <v>0</v>
      </c>
      <c r="K356" s="2">
        <v>0</v>
      </c>
      <c r="L356" s="2">
        <v>0</v>
      </c>
      <c r="M356" s="1" t="s">
        <v>15</v>
      </c>
      <c r="N356" s="1" t="s">
        <v>15</v>
      </c>
    </row>
    <row r="357" spans="1:14" x14ac:dyDescent="0.3">
      <c r="A357" s="1" t="s">
        <v>372</v>
      </c>
      <c r="B357" s="7">
        <v>1</v>
      </c>
      <c r="C357" s="1" t="s">
        <v>372</v>
      </c>
      <c r="D357" s="2">
        <v>183000</v>
      </c>
      <c r="E357" s="16">
        <f t="shared" si="16"/>
        <v>0.52240488948139185</v>
      </c>
      <c r="F357" s="16">
        <v>0.265696392418309</v>
      </c>
      <c r="G357" s="2">
        <v>776</v>
      </c>
      <c r="H357" s="2">
        <v>150</v>
      </c>
      <c r="J357" s="2">
        <v>142008000</v>
      </c>
      <c r="K357" s="2">
        <v>27450000</v>
      </c>
      <c r="M357" s="1" t="s">
        <v>15</v>
      </c>
      <c r="N357" s="1" t="s">
        <v>15</v>
      </c>
    </row>
    <row r="358" spans="1:14" x14ac:dyDescent="0.3">
      <c r="A358" s="1" t="s">
        <v>373</v>
      </c>
      <c r="B358" s="7">
        <v>2</v>
      </c>
      <c r="C358" s="1" t="s">
        <v>373</v>
      </c>
      <c r="D358" s="2">
        <v>193900</v>
      </c>
      <c r="E358" s="16">
        <f t="shared" si="16"/>
        <v>0.55352080912809765</v>
      </c>
      <c r="F358" s="16">
        <v>0.281522024535028</v>
      </c>
      <c r="M358" s="1" t="s">
        <v>15</v>
      </c>
      <c r="N358" s="1" t="s">
        <v>15</v>
      </c>
    </row>
    <row r="359" spans="1:14" x14ac:dyDescent="0.3">
      <c r="A359" s="1" t="s">
        <v>374</v>
      </c>
      <c r="B359" s="7">
        <v>3</v>
      </c>
      <c r="C359" s="1" t="s">
        <v>374</v>
      </c>
      <c r="D359" s="2">
        <v>208100</v>
      </c>
      <c r="E359" s="16">
        <f t="shared" si="16"/>
        <v>0.5940571448146319</v>
      </c>
      <c r="F359" s="16">
        <v>0.30213890307240499</v>
      </c>
      <c r="G359" s="2">
        <v>341</v>
      </c>
      <c r="H359" s="2">
        <v>184</v>
      </c>
      <c r="J359" s="2">
        <v>70962100</v>
      </c>
      <c r="K359" s="2">
        <v>38290400</v>
      </c>
      <c r="M359" s="1" t="s">
        <v>15</v>
      </c>
      <c r="N359" s="1" t="s">
        <v>15</v>
      </c>
    </row>
    <row r="360" spans="1:14" x14ac:dyDescent="0.3">
      <c r="A360" s="1" t="s">
        <v>375</v>
      </c>
      <c r="B360" s="7">
        <v>4</v>
      </c>
      <c r="C360" s="1" t="s">
        <v>375</v>
      </c>
      <c r="D360" s="2">
        <v>180800</v>
      </c>
      <c r="E360" s="16">
        <f t="shared" si="16"/>
        <v>0.51612461212150629</v>
      </c>
      <c r="F360" s="16">
        <v>0.26250222813787</v>
      </c>
      <c r="G360" s="2">
        <v>134</v>
      </c>
      <c r="H360" s="2">
        <v>91</v>
      </c>
      <c r="J360" s="2">
        <v>24227200</v>
      </c>
      <c r="K360" s="2">
        <v>16452800</v>
      </c>
      <c r="M360" s="1" t="s">
        <v>15</v>
      </c>
      <c r="N360" s="1" t="s">
        <v>15</v>
      </c>
    </row>
    <row r="361" spans="1:14" x14ac:dyDescent="0.3">
      <c r="A361" s="1" t="s">
        <v>376</v>
      </c>
      <c r="B361" s="7">
        <v>1</v>
      </c>
      <c r="C361" s="1" t="s">
        <v>376</v>
      </c>
      <c r="D361" s="2">
        <v>196900</v>
      </c>
      <c r="E361" s="16">
        <f t="shared" si="16"/>
        <v>0.56208482370975976</v>
      </c>
      <c r="F361" s="16">
        <v>0.28587770309926303</v>
      </c>
      <c r="G361" s="2">
        <v>67.3</v>
      </c>
      <c r="H361" s="2">
        <v>49.5</v>
      </c>
      <c r="J361" s="2">
        <v>13251370</v>
      </c>
      <c r="K361" s="2">
        <v>9746550</v>
      </c>
      <c r="M361" s="1" t="s">
        <v>15</v>
      </c>
      <c r="N361" s="1" t="s">
        <v>15</v>
      </c>
    </row>
    <row r="362" spans="1:14" x14ac:dyDescent="0.3">
      <c r="A362" s="1" t="s">
        <v>377</v>
      </c>
      <c r="B362" s="7">
        <v>1</v>
      </c>
      <c r="C362" s="1" t="s">
        <v>377</v>
      </c>
      <c r="D362" s="2">
        <v>76600</v>
      </c>
      <c r="E362" s="16">
        <f t="shared" si="16"/>
        <v>0.21866783898510717</v>
      </c>
      <c r="F362" s="16">
        <v>0.111214992673456</v>
      </c>
      <c r="G362" s="2">
        <v>54.4</v>
      </c>
      <c r="H362" s="2">
        <v>39</v>
      </c>
      <c r="J362" s="2">
        <v>4167040</v>
      </c>
      <c r="K362" s="2">
        <v>2987400</v>
      </c>
      <c r="M362" s="1" t="s">
        <v>15</v>
      </c>
      <c r="N362" s="1" t="s">
        <v>15</v>
      </c>
    </row>
    <row r="363" spans="1:14" x14ac:dyDescent="0.3">
      <c r="A363" s="1" t="s">
        <v>378</v>
      </c>
      <c r="B363" s="7">
        <v>3</v>
      </c>
      <c r="C363" s="1" t="s">
        <v>378</v>
      </c>
      <c r="D363" s="2">
        <v>1352800</v>
      </c>
      <c r="E363" s="16">
        <f t="shared" si="16"/>
        <v>3.8617996420241907</v>
      </c>
      <c r="F363" s="16">
        <v>1.9641206538988401</v>
      </c>
      <c r="G363" s="2">
        <v>152</v>
      </c>
      <c r="H363" s="2">
        <v>71.7</v>
      </c>
      <c r="J363" s="2">
        <v>205625600</v>
      </c>
      <c r="K363" s="2">
        <v>96995760</v>
      </c>
      <c r="M363" s="1" t="s">
        <v>15</v>
      </c>
      <c r="N363" s="1" t="s">
        <v>15</v>
      </c>
    </row>
    <row r="364" spans="1:14" x14ac:dyDescent="0.3">
      <c r="A364" s="1" t="s">
        <v>379</v>
      </c>
      <c r="B364" s="7" t="s">
        <v>501</v>
      </c>
      <c r="C364" s="1" t="s">
        <v>379</v>
      </c>
      <c r="D364" s="2">
        <v>2937900</v>
      </c>
      <c r="E364" s="16">
        <f t="shared" si="16"/>
        <v>8.3867394798217543</v>
      </c>
      <c r="F364" s="16">
        <v>4.2655160179549201</v>
      </c>
      <c r="G364" s="2">
        <v>161</v>
      </c>
      <c r="H364" s="2">
        <v>98.4</v>
      </c>
      <c r="J364" s="2">
        <v>473001900</v>
      </c>
      <c r="K364" s="2">
        <v>289089360</v>
      </c>
      <c r="M364" s="1" t="s">
        <v>15</v>
      </c>
      <c r="N364" s="1" t="s">
        <v>15</v>
      </c>
    </row>
    <row r="365" spans="1:14" x14ac:dyDescent="0.3">
      <c r="A365" s="1" t="s">
        <v>380</v>
      </c>
      <c r="B365" s="7">
        <v>1</v>
      </c>
      <c r="C365" s="1" t="s">
        <v>380</v>
      </c>
      <c r="D365" s="2">
        <v>975500</v>
      </c>
      <c r="E365" s="16">
        <f t="shared" si="16"/>
        <v>2.7847320748038125</v>
      </c>
      <c r="F365" s="16">
        <v>1.4163214798036099</v>
      </c>
      <c r="G365" s="2">
        <v>107</v>
      </c>
      <c r="H365" s="2">
        <v>42.7</v>
      </c>
      <c r="J365" s="2">
        <v>104378500</v>
      </c>
      <c r="K365" s="2">
        <v>41653850</v>
      </c>
      <c r="M365" s="1" t="s">
        <v>12</v>
      </c>
      <c r="N365" s="1" t="s">
        <v>57</v>
      </c>
    </row>
    <row r="366" spans="1:14" x14ac:dyDescent="0.3">
      <c r="A366" s="1" t="s">
        <v>381</v>
      </c>
      <c r="B366" s="7">
        <v>1</v>
      </c>
      <c r="C366" s="1" t="s">
        <v>381</v>
      </c>
      <c r="D366" s="2">
        <v>443100</v>
      </c>
      <c r="E366" s="16">
        <f t="shared" si="16"/>
        <v>1.2649049537115011</v>
      </c>
      <c r="F366" s="16">
        <v>0.64333372393744703</v>
      </c>
      <c r="G366" s="2">
        <v>55.1</v>
      </c>
      <c r="H366" s="2">
        <v>43.1</v>
      </c>
      <c r="J366" s="2">
        <v>24414810</v>
      </c>
      <c r="K366" s="2">
        <v>19097610</v>
      </c>
      <c r="M366" s="1" t="s">
        <v>12</v>
      </c>
      <c r="N366" s="1" t="s">
        <v>59</v>
      </c>
    </row>
    <row r="367" spans="1:14" s="3" customFormat="1" x14ac:dyDescent="0.3">
      <c r="A367" s="4" t="s">
        <v>514</v>
      </c>
      <c r="B367" s="6"/>
      <c r="C367" s="4"/>
      <c r="D367" s="5">
        <f>SUM(D322:D366)</f>
        <v>35030300</v>
      </c>
      <c r="E367" s="17">
        <f>(SUM(D322:D326,D328:D334,D336:D338,D340:D366)/D367)*100</f>
        <v>94.660907842639091</v>
      </c>
      <c r="F367" s="17">
        <f>SUM(F322:F366)</f>
        <v>50.860242269568808</v>
      </c>
      <c r="G367" s="5"/>
      <c r="H367" s="5"/>
      <c r="I367" s="5"/>
      <c r="J367" s="5">
        <f>(SUM(J322:J366))/1000000000</f>
        <v>10.99244377</v>
      </c>
      <c r="K367" s="5">
        <f>(SUM(K322:K366))/1000000000</f>
        <v>4.7754970200000004</v>
      </c>
      <c r="L367" s="5">
        <f>(SUM(L322:L366))/1000000</f>
        <v>409.77527900000001</v>
      </c>
      <c r="M367" s="4"/>
      <c r="N367" s="4"/>
    </row>
    <row r="368" spans="1:14" x14ac:dyDescent="0.3">
      <c r="A368" s="1" t="s">
        <v>382</v>
      </c>
      <c r="B368" s="7" t="s">
        <v>499</v>
      </c>
      <c r="C368" s="1" t="s">
        <v>382</v>
      </c>
      <c r="D368" s="2">
        <v>1903400</v>
      </c>
      <c r="E368" s="16">
        <f>(D368/$D$403)*100</f>
        <v>16.13803043791598</v>
      </c>
      <c r="F368" s="16">
        <v>7.3377588019075901</v>
      </c>
      <c r="G368" s="2">
        <v>105</v>
      </c>
      <c r="H368" s="2">
        <v>72.7</v>
      </c>
      <c r="I368" s="2">
        <v>5.77</v>
      </c>
      <c r="J368" s="2">
        <v>199857000</v>
      </c>
      <c r="K368" s="2">
        <v>138377180</v>
      </c>
      <c r="L368" s="2">
        <v>10982618</v>
      </c>
      <c r="M368" s="1" t="s">
        <v>15</v>
      </c>
      <c r="N368" s="1" t="s">
        <v>15</v>
      </c>
    </row>
    <row r="369" spans="1:14" x14ac:dyDescent="0.3">
      <c r="A369" s="1" t="s">
        <v>383</v>
      </c>
      <c r="B369" s="7">
        <v>1</v>
      </c>
      <c r="C369" s="1" t="s">
        <v>383</v>
      </c>
      <c r="D369" s="2">
        <v>896700</v>
      </c>
      <c r="E369" s="16">
        <f t="shared" ref="E369:E402" si="18">(D369/$D$403)*100</f>
        <v>7.6026961719445509</v>
      </c>
      <c r="F369" s="16">
        <v>3.4568500145374301</v>
      </c>
      <c r="G369" s="2">
        <v>28.2</v>
      </c>
      <c r="H369" s="2">
        <v>22.4</v>
      </c>
      <c r="I369" s="2">
        <v>5.12</v>
      </c>
      <c r="J369" s="2">
        <v>25286940</v>
      </c>
      <c r="K369" s="2">
        <v>20086080</v>
      </c>
      <c r="L369" s="2">
        <v>4591104</v>
      </c>
      <c r="M369" s="1" t="s">
        <v>15</v>
      </c>
      <c r="N369" s="1" t="s">
        <v>15</v>
      </c>
    </row>
    <row r="370" spans="1:14" x14ac:dyDescent="0.3">
      <c r="A370" s="1" t="s">
        <v>384</v>
      </c>
      <c r="B370" s="7">
        <v>1</v>
      </c>
      <c r="C370" s="1" t="s">
        <v>384</v>
      </c>
      <c r="D370" s="2">
        <v>882600</v>
      </c>
      <c r="E370" s="16">
        <f t="shared" si="18"/>
        <v>7.4831489253465593</v>
      </c>
      <c r="F370" s="16">
        <v>3.4024933900197798</v>
      </c>
      <c r="G370" s="2">
        <v>28.5</v>
      </c>
      <c r="H370" s="2">
        <v>21.5</v>
      </c>
      <c r="I370" s="2">
        <v>4.4800000000000004</v>
      </c>
      <c r="J370" s="2">
        <v>25154100</v>
      </c>
      <c r="K370" s="2">
        <v>18975900</v>
      </c>
      <c r="L370" s="2">
        <v>3954048</v>
      </c>
      <c r="M370" s="1" t="s">
        <v>15</v>
      </c>
      <c r="N370" s="1" t="s">
        <v>15</v>
      </c>
    </row>
    <row r="371" spans="1:14" x14ac:dyDescent="0.3">
      <c r="A371" s="1" t="s">
        <v>385</v>
      </c>
      <c r="B371" s="7">
        <v>1</v>
      </c>
      <c r="C371" s="1" t="s">
        <v>385</v>
      </c>
      <c r="D371" s="2">
        <v>742300</v>
      </c>
      <c r="E371" s="16">
        <f t="shared" si="18"/>
        <v>6.2936114290559164</v>
      </c>
      <c r="F371" s="16">
        <v>2.86162570067038</v>
      </c>
      <c r="G371" s="2">
        <v>256</v>
      </c>
      <c r="H371" s="2">
        <v>25.5</v>
      </c>
      <c r="I371" s="2">
        <v>3.89</v>
      </c>
      <c r="J371" s="2">
        <v>190028800</v>
      </c>
      <c r="K371" s="2">
        <v>18928650</v>
      </c>
      <c r="L371" s="2">
        <v>2887547</v>
      </c>
      <c r="M371" s="1" t="s">
        <v>15</v>
      </c>
      <c r="N371" s="1" t="s">
        <v>15</v>
      </c>
    </row>
    <row r="372" spans="1:14" x14ac:dyDescent="0.3">
      <c r="A372" s="1" t="s">
        <v>386</v>
      </c>
      <c r="B372" s="7" t="s">
        <v>499</v>
      </c>
      <c r="C372" s="1" t="s">
        <v>386</v>
      </c>
      <c r="D372" s="2">
        <v>1314700</v>
      </c>
      <c r="E372" s="16">
        <f t="shared" si="18"/>
        <v>11.146720929246683</v>
      </c>
      <c r="F372" s="16">
        <v>5.0682733513018396</v>
      </c>
      <c r="G372" s="2">
        <v>31.3</v>
      </c>
      <c r="H372" s="2">
        <v>13.7</v>
      </c>
      <c r="I372" s="2">
        <v>2.79</v>
      </c>
      <c r="J372" s="2">
        <v>41150110</v>
      </c>
      <c r="K372" s="2">
        <v>18011390</v>
      </c>
      <c r="L372" s="2">
        <v>3668013</v>
      </c>
      <c r="M372" s="1" t="s">
        <v>15</v>
      </c>
      <c r="N372" s="1" t="s">
        <v>15</v>
      </c>
    </row>
    <row r="373" spans="1:14" x14ac:dyDescent="0.3">
      <c r="A373" s="1" t="s">
        <v>387</v>
      </c>
      <c r="B373" s="7">
        <v>1</v>
      </c>
      <c r="C373" s="1" t="s">
        <v>387</v>
      </c>
      <c r="D373" s="2">
        <v>793200</v>
      </c>
      <c r="E373" s="16">
        <f t="shared" si="18"/>
        <v>6.7251685107465349</v>
      </c>
      <c r="F373" s="16">
        <v>3.0578492600993501</v>
      </c>
      <c r="G373" s="2">
        <v>19.399999999999999</v>
      </c>
      <c r="H373" s="2">
        <v>13.3</v>
      </c>
      <c r="I373" s="2">
        <v>2.89</v>
      </c>
      <c r="J373" s="2">
        <v>15388080</v>
      </c>
      <c r="K373" s="2">
        <v>10549560</v>
      </c>
      <c r="L373" s="2">
        <v>2292348</v>
      </c>
      <c r="M373" s="1" t="s">
        <v>15</v>
      </c>
      <c r="N373" s="1" t="s">
        <v>15</v>
      </c>
    </row>
    <row r="374" spans="1:14" x14ac:dyDescent="0.3">
      <c r="A374" s="1" t="s">
        <v>388</v>
      </c>
      <c r="B374" s="7">
        <v>1</v>
      </c>
      <c r="C374" s="1" t="s">
        <v>388</v>
      </c>
      <c r="D374" s="2">
        <v>531300</v>
      </c>
      <c r="E374" s="16">
        <f t="shared" si="18"/>
        <v>4.5046419941498153</v>
      </c>
      <c r="F374" s="16">
        <v>2.0482038727821301</v>
      </c>
      <c r="G374" s="2">
        <v>26.2</v>
      </c>
      <c r="H374" s="2">
        <v>17</v>
      </c>
      <c r="I374" s="2">
        <v>2.96</v>
      </c>
      <c r="J374" s="2">
        <v>13920060</v>
      </c>
      <c r="K374" s="2">
        <v>9032100</v>
      </c>
      <c r="L374" s="2">
        <v>1572648</v>
      </c>
      <c r="M374" s="1" t="s">
        <v>15</v>
      </c>
      <c r="N374" s="1" t="s">
        <v>15</v>
      </c>
    </row>
    <row r="375" spans="1:14" x14ac:dyDescent="0.3">
      <c r="A375" s="1" t="s">
        <v>389</v>
      </c>
      <c r="B375" s="7">
        <v>1</v>
      </c>
      <c r="C375" s="1" t="s">
        <v>389</v>
      </c>
      <c r="D375" s="2">
        <v>457700</v>
      </c>
      <c r="E375" s="16">
        <f t="shared" si="18"/>
        <v>3.8806223239645594</v>
      </c>
      <c r="F375" s="16">
        <v>1.7644700029595</v>
      </c>
      <c r="G375" s="2">
        <v>26.7</v>
      </c>
      <c r="H375" s="2">
        <v>17.7</v>
      </c>
      <c r="I375" s="2">
        <v>2.62</v>
      </c>
      <c r="J375" s="2">
        <v>12220590</v>
      </c>
      <c r="K375" s="2">
        <v>8101290</v>
      </c>
      <c r="L375" s="2">
        <v>1199174</v>
      </c>
      <c r="M375" s="1" t="s">
        <v>15</v>
      </c>
      <c r="N375" s="1" t="s">
        <v>15</v>
      </c>
    </row>
    <row r="376" spans="1:14" x14ac:dyDescent="0.3">
      <c r="A376" s="1" t="s">
        <v>390</v>
      </c>
      <c r="B376" s="7">
        <v>1</v>
      </c>
      <c r="C376" s="1" t="s">
        <v>390</v>
      </c>
      <c r="D376" s="2">
        <v>404400</v>
      </c>
      <c r="E376" s="16">
        <f t="shared" si="18"/>
        <v>3.4287167747679002</v>
      </c>
      <c r="F376" s="16">
        <v>1.55899425212327</v>
      </c>
      <c r="G376" s="2">
        <v>25.9</v>
      </c>
      <c r="H376" s="2">
        <v>9.6</v>
      </c>
      <c r="I376" s="2">
        <v>3.68</v>
      </c>
      <c r="J376" s="2">
        <v>10473960</v>
      </c>
      <c r="K376" s="2">
        <v>3882240</v>
      </c>
      <c r="L376" s="2">
        <v>1488192</v>
      </c>
      <c r="M376" s="1" t="s">
        <v>12</v>
      </c>
      <c r="N376" s="1" t="s">
        <v>25</v>
      </c>
    </row>
    <row r="377" spans="1:14" x14ac:dyDescent="0.3">
      <c r="A377" s="1" t="s">
        <v>391</v>
      </c>
      <c r="B377" s="7">
        <v>1</v>
      </c>
      <c r="C377" s="1" t="s">
        <v>391</v>
      </c>
      <c r="D377" s="2">
        <v>279000</v>
      </c>
      <c r="E377" s="16">
        <f t="shared" si="18"/>
        <v>2.3655093475772606</v>
      </c>
      <c r="F377" s="16">
        <v>1.07556725109395</v>
      </c>
      <c r="G377" s="2">
        <v>29.4</v>
      </c>
      <c r="H377" s="2">
        <v>17.399999999999999</v>
      </c>
      <c r="I377" s="2">
        <v>3.44</v>
      </c>
      <c r="J377" s="2">
        <v>8202600</v>
      </c>
      <c r="K377" s="2">
        <v>4854600</v>
      </c>
      <c r="L377" s="2">
        <v>959760</v>
      </c>
      <c r="M377" s="1" t="s">
        <v>15</v>
      </c>
      <c r="N377" s="1" t="s">
        <v>15</v>
      </c>
    </row>
    <row r="378" spans="1:14" x14ac:dyDescent="0.3">
      <c r="A378" s="1" t="s">
        <v>392</v>
      </c>
      <c r="B378" s="7">
        <v>1</v>
      </c>
      <c r="C378" s="1" t="s">
        <v>392</v>
      </c>
      <c r="D378" s="2">
        <v>168300</v>
      </c>
      <c r="E378" s="16">
        <f t="shared" si="18"/>
        <v>1.4269362838611217</v>
      </c>
      <c r="F378" s="16">
        <v>0.64880992243409097</v>
      </c>
      <c r="G378" s="2">
        <v>85.9</v>
      </c>
      <c r="H378" s="2">
        <v>32.9</v>
      </c>
      <c r="I378" s="2">
        <v>5.81</v>
      </c>
      <c r="J378" s="2">
        <v>14456970</v>
      </c>
      <c r="K378" s="2">
        <v>5537070</v>
      </c>
      <c r="L378" s="2">
        <v>977823</v>
      </c>
      <c r="M378" s="1" t="s">
        <v>15</v>
      </c>
      <c r="N378" s="1" t="s">
        <v>15</v>
      </c>
    </row>
    <row r="379" spans="1:14" x14ac:dyDescent="0.3">
      <c r="A379" s="1" t="s">
        <v>393</v>
      </c>
      <c r="B379" s="7" t="s">
        <v>499</v>
      </c>
      <c r="C379" s="1" t="s">
        <v>393</v>
      </c>
      <c r="D379" s="2">
        <v>667700</v>
      </c>
      <c r="E379" s="16">
        <f t="shared" si="18"/>
        <v>5.6611132307431431</v>
      </c>
      <c r="F379" s="16">
        <v>2.57403675109473</v>
      </c>
      <c r="G379" s="2">
        <v>89.2</v>
      </c>
      <c r="H379" s="2">
        <v>44.1</v>
      </c>
      <c r="I379" s="2">
        <v>21.99</v>
      </c>
      <c r="J379" s="2">
        <v>59558840</v>
      </c>
      <c r="K379" s="2">
        <v>29445570</v>
      </c>
      <c r="L379" s="2">
        <v>14682723</v>
      </c>
      <c r="M379" s="1" t="s">
        <v>15</v>
      </c>
      <c r="N379" s="1" t="s">
        <v>15</v>
      </c>
    </row>
    <row r="380" spans="1:14" x14ac:dyDescent="0.3">
      <c r="A380" s="1" t="s">
        <v>394</v>
      </c>
      <c r="B380" s="7">
        <v>1</v>
      </c>
      <c r="C380" s="1" t="s">
        <v>394</v>
      </c>
      <c r="D380" s="2">
        <v>497500</v>
      </c>
      <c r="E380" s="16">
        <f t="shared" si="18"/>
        <v>4.2180677434397387</v>
      </c>
      <c r="F380" s="16">
        <v>1.9179021771298901</v>
      </c>
      <c r="G380" s="2">
        <v>41</v>
      </c>
      <c r="H380" s="2">
        <v>28.9</v>
      </c>
      <c r="I380" s="2">
        <v>14.85</v>
      </c>
      <c r="J380" s="2">
        <v>20397500</v>
      </c>
      <c r="K380" s="2">
        <v>14377750</v>
      </c>
      <c r="L380" s="2">
        <v>7387875</v>
      </c>
      <c r="M380" s="1" t="s">
        <v>15</v>
      </c>
      <c r="N380" s="1" t="s">
        <v>15</v>
      </c>
    </row>
    <row r="381" spans="1:14" x14ac:dyDescent="0.3">
      <c r="A381" s="1" t="s">
        <v>395</v>
      </c>
      <c r="B381" s="7" t="s">
        <v>498</v>
      </c>
      <c r="C381" s="1" t="s">
        <v>395</v>
      </c>
      <c r="D381" s="2">
        <v>615400</v>
      </c>
      <c r="E381" s="16">
        <f t="shared" si="18"/>
        <v>5.2176862096740013</v>
      </c>
      <c r="F381" s="16">
        <v>2.3724160800115199</v>
      </c>
      <c r="G381" s="2">
        <v>34.299999999999997</v>
      </c>
      <c r="H381" s="2">
        <v>27.6</v>
      </c>
      <c r="I381" s="2">
        <v>12.43</v>
      </c>
      <c r="J381" s="2">
        <v>21108220</v>
      </c>
      <c r="K381" s="2">
        <v>16985040</v>
      </c>
      <c r="L381" s="2">
        <v>7649422</v>
      </c>
      <c r="M381" s="1" t="s">
        <v>15</v>
      </c>
      <c r="N381" s="1" t="s">
        <v>15</v>
      </c>
    </row>
    <row r="382" spans="1:14" x14ac:dyDescent="0.3">
      <c r="A382" s="1" t="s">
        <v>396</v>
      </c>
      <c r="B382" s="7">
        <v>1</v>
      </c>
      <c r="C382" s="1" t="s">
        <v>396</v>
      </c>
      <c r="D382" s="2">
        <v>313600</v>
      </c>
      <c r="E382" s="16">
        <f t="shared" si="18"/>
        <v>2.6588664207893511</v>
      </c>
      <c r="F382" s="16">
        <v>1.2089530105486099</v>
      </c>
      <c r="G382" s="2">
        <v>32.799999999999997</v>
      </c>
      <c r="H382" s="2">
        <v>29.8</v>
      </c>
      <c r="I382" s="2">
        <v>9.75</v>
      </c>
      <c r="J382" s="2">
        <v>10286080</v>
      </c>
      <c r="K382" s="2">
        <v>9345280</v>
      </c>
      <c r="L382" s="2">
        <v>3057600</v>
      </c>
      <c r="M382" s="1" t="s">
        <v>15</v>
      </c>
      <c r="N382" s="1" t="s">
        <v>15</v>
      </c>
    </row>
    <row r="383" spans="1:14" x14ac:dyDescent="0.3">
      <c r="A383" s="1" t="s">
        <v>397</v>
      </c>
      <c r="B383" s="7">
        <v>1</v>
      </c>
      <c r="C383" s="1" t="s">
        <v>397</v>
      </c>
      <c r="D383" s="2">
        <v>378800</v>
      </c>
      <c r="E383" s="16">
        <f t="shared" si="18"/>
        <v>3.2116664547034635</v>
      </c>
      <c r="F383" s="16">
        <v>1.4603042104458299</v>
      </c>
      <c r="G383" s="2">
        <v>35.4</v>
      </c>
      <c r="H383" s="2">
        <v>22.3</v>
      </c>
      <c r="I383" s="2">
        <v>8.4</v>
      </c>
      <c r="J383" s="2">
        <v>13409520</v>
      </c>
      <c r="K383" s="2">
        <v>8447240</v>
      </c>
      <c r="L383" s="2">
        <v>3181920</v>
      </c>
      <c r="M383" s="1" t="s">
        <v>15</v>
      </c>
      <c r="N383" s="1" t="s">
        <v>15</v>
      </c>
    </row>
    <row r="384" spans="1:14" x14ac:dyDescent="0.3">
      <c r="A384" s="1" t="s">
        <v>398</v>
      </c>
      <c r="B384" s="7">
        <v>1</v>
      </c>
      <c r="C384" s="1" t="s">
        <v>398</v>
      </c>
      <c r="D384" s="2">
        <v>133600</v>
      </c>
      <c r="E384" s="16">
        <f t="shared" si="18"/>
        <v>1.1327313578362797</v>
      </c>
      <c r="F384" s="16">
        <v>0.51503865500412604</v>
      </c>
      <c r="G384" s="2">
        <v>51.7</v>
      </c>
      <c r="H384" s="2">
        <v>45.9</v>
      </c>
      <c r="I384" s="2">
        <v>8.8699999999999992</v>
      </c>
      <c r="J384" s="2">
        <v>6907120</v>
      </c>
      <c r="K384" s="2">
        <v>6132240</v>
      </c>
      <c r="L384" s="2">
        <v>1185032</v>
      </c>
      <c r="M384" s="1" t="s">
        <v>15</v>
      </c>
      <c r="N384" s="1" t="s">
        <v>15</v>
      </c>
    </row>
    <row r="385" spans="1:14" x14ac:dyDescent="0.3">
      <c r="A385" s="1" t="s">
        <v>399</v>
      </c>
      <c r="B385" s="7">
        <v>1</v>
      </c>
      <c r="C385" s="1" t="s">
        <v>399</v>
      </c>
      <c r="D385" s="2">
        <v>47500</v>
      </c>
      <c r="E385" s="16">
        <f t="shared" si="18"/>
        <v>0.40273008605706045</v>
      </c>
      <c r="F385" s="16">
        <v>0.18311628826868301</v>
      </c>
      <c r="G385" s="2">
        <v>54.7</v>
      </c>
      <c r="H385" s="2">
        <v>39.1</v>
      </c>
      <c r="I385" s="2">
        <v>8.52</v>
      </c>
      <c r="J385" s="2">
        <v>2598250</v>
      </c>
      <c r="K385" s="2">
        <v>1857250</v>
      </c>
      <c r="L385" s="2">
        <v>404700</v>
      </c>
      <c r="M385" s="1" t="s">
        <v>15</v>
      </c>
      <c r="N385" s="1" t="s">
        <v>15</v>
      </c>
    </row>
    <row r="386" spans="1:14" x14ac:dyDescent="0.3">
      <c r="A386" s="1" t="s">
        <v>400</v>
      </c>
      <c r="B386" s="7" t="s">
        <v>500</v>
      </c>
      <c r="C386" s="1" t="s">
        <v>15</v>
      </c>
      <c r="D386" s="2">
        <v>1200</v>
      </c>
      <c r="E386" s="16">
        <f t="shared" si="18"/>
        <v>1.0174233753020475E-2</v>
      </c>
      <c r="F386" s="16">
        <v>4.6260957036298803E-3</v>
      </c>
      <c r="G386" s="2">
        <f>AVERAGE(G385,G387)</f>
        <v>106.85</v>
      </c>
      <c r="H386" s="2">
        <f>AVERAGE(H385,H387)</f>
        <v>35.85</v>
      </c>
      <c r="I386" s="2">
        <f>AVERAGE(I385,I387)</f>
        <v>7.4649999999999999</v>
      </c>
      <c r="J386" s="2">
        <f>$D$386*G386</f>
        <v>128220</v>
      </c>
      <c r="K386" s="2">
        <f t="shared" ref="K386:L386" si="19">$D$386*H386</f>
        <v>43020</v>
      </c>
      <c r="L386" s="2">
        <f t="shared" si="19"/>
        <v>8958</v>
      </c>
      <c r="M386" s="1" t="s">
        <v>15</v>
      </c>
      <c r="N386" s="1" t="s">
        <v>15</v>
      </c>
    </row>
    <row r="387" spans="1:14" x14ac:dyDescent="0.3">
      <c r="A387" s="1" t="s">
        <v>401</v>
      </c>
      <c r="B387" s="7">
        <v>1</v>
      </c>
      <c r="C387" s="1" t="s">
        <v>401</v>
      </c>
      <c r="D387" s="2">
        <v>3900</v>
      </c>
      <c r="E387" s="16">
        <f t="shared" si="18"/>
        <v>3.3066259697316545E-2</v>
      </c>
      <c r="F387" s="16">
        <v>1.50348110367971E-2</v>
      </c>
      <c r="G387" s="2">
        <v>159</v>
      </c>
      <c r="H387" s="2">
        <v>32.6</v>
      </c>
      <c r="I387" s="2">
        <v>6.41</v>
      </c>
      <c r="J387" s="2">
        <v>620100</v>
      </c>
      <c r="K387" s="2">
        <v>127140</v>
      </c>
      <c r="L387" s="2">
        <v>24999</v>
      </c>
      <c r="M387" s="1" t="s">
        <v>15</v>
      </c>
      <c r="N387" s="1" t="s">
        <v>15</v>
      </c>
    </row>
    <row r="388" spans="1:14" x14ac:dyDescent="0.3">
      <c r="A388" s="1" t="s">
        <v>402</v>
      </c>
      <c r="B388" s="7" t="s">
        <v>500</v>
      </c>
      <c r="C388" s="1" t="s">
        <v>15</v>
      </c>
      <c r="D388" s="2">
        <v>7800</v>
      </c>
      <c r="E388" s="16">
        <f t="shared" si="18"/>
        <v>6.6132519394633091E-2</v>
      </c>
      <c r="F388" s="16">
        <v>3.0069622073594201E-2</v>
      </c>
      <c r="G388" s="2">
        <f>AVERAGE(G387,G389)</f>
        <v>120.45</v>
      </c>
      <c r="H388" s="2">
        <f>AVERAGE(H387,H389)</f>
        <v>46.25</v>
      </c>
      <c r="I388" s="2">
        <f>AVERAGE(I387,I389)</f>
        <v>6.54</v>
      </c>
      <c r="J388" s="2">
        <f>$D$388*G388</f>
        <v>939510</v>
      </c>
      <c r="K388" s="2">
        <f t="shared" ref="K388:L388" si="20">$D$388*H388</f>
        <v>360750</v>
      </c>
      <c r="L388" s="2">
        <f t="shared" si="20"/>
        <v>51012</v>
      </c>
      <c r="M388" s="1" t="s">
        <v>15</v>
      </c>
      <c r="N388" s="1" t="s">
        <v>15</v>
      </c>
    </row>
    <row r="389" spans="1:14" x14ac:dyDescent="0.3">
      <c r="A389" s="1" t="s">
        <v>403</v>
      </c>
      <c r="B389" s="7">
        <v>1</v>
      </c>
      <c r="C389" s="1" t="s">
        <v>403</v>
      </c>
      <c r="D389" s="2">
        <v>18000</v>
      </c>
      <c r="E389" s="16">
        <f t="shared" si="18"/>
        <v>0.15261350629530715</v>
      </c>
      <c r="F389" s="16">
        <v>6.9391435554448197E-2</v>
      </c>
      <c r="G389" s="2">
        <v>81.900000000000006</v>
      </c>
      <c r="H389" s="2">
        <v>59.9</v>
      </c>
      <c r="I389" s="2">
        <v>6.67</v>
      </c>
      <c r="J389" s="2">
        <v>1474200</v>
      </c>
      <c r="K389" s="2">
        <v>1078200</v>
      </c>
      <c r="L389" s="2">
        <v>120060</v>
      </c>
      <c r="M389" s="1" t="s">
        <v>15</v>
      </c>
      <c r="N389" s="1" t="s">
        <v>15</v>
      </c>
    </row>
    <row r="390" spans="1:14" x14ac:dyDescent="0.3">
      <c r="A390" s="1" t="s">
        <v>404</v>
      </c>
      <c r="B390" s="7">
        <v>1</v>
      </c>
      <c r="C390" s="1" t="s">
        <v>404</v>
      </c>
      <c r="D390" s="2">
        <v>18800</v>
      </c>
      <c r="E390" s="16">
        <f t="shared" si="18"/>
        <v>0.1593963287973208</v>
      </c>
      <c r="F390" s="16">
        <v>7.2475499356868103E-2</v>
      </c>
      <c r="G390" s="2">
        <v>59.6</v>
      </c>
      <c r="H390" s="2">
        <v>36.799999999999997</v>
      </c>
      <c r="J390" s="2">
        <v>1120480</v>
      </c>
      <c r="K390" s="2">
        <v>691840</v>
      </c>
      <c r="M390" s="1" t="s">
        <v>15</v>
      </c>
      <c r="N390" s="1" t="s">
        <v>15</v>
      </c>
    </row>
    <row r="391" spans="1:14" x14ac:dyDescent="0.3">
      <c r="A391" s="1" t="s">
        <v>405</v>
      </c>
      <c r="B391" s="7" t="s">
        <v>505</v>
      </c>
      <c r="C391" s="1" t="s">
        <v>15</v>
      </c>
      <c r="D391" s="2">
        <v>0</v>
      </c>
      <c r="E391" s="16">
        <f t="shared" si="18"/>
        <v>0</v>
      </c>
      <c r="F391" s="16">
        <v>0</v>
      </c>
      <c r="M391" s="1" t="s">
        <v>15</v>
      </c>
      <c r="N391" s="1" t="s">
        <v>15</v>
      </c>
    </row>
    <row r="392" spans="1:14" x14ac:dyDescent="0.3">
      <c r="A392" s="1" t="s">
        <v>406</v>
      </c>
      <c r="B392" s="7" t="s">
        <v>499</v>
      </c>
      <c r="C392" s="1" t="s">
        <v>406</v>
      </c>
      <c r="D392" s="2">
        <v>130500</v>
      </c>
      <c r="E392" s="16">
        <f t="shared" si="18"/>
        <v>1.1064479206409767</v>
      </c>
      <c r="F392" s="16">
        <v>0.50308790776974899</v>
      </c>
      <c r="G392" s="2">
        <v>84.1</v>
      </c>
      <c r="H392" s="2">
        <v>48.5</v>
      </c>
      <c r="J392" s="2">
        <v>10975050</v>
      </c>
      <c r="K392" s="2">
        <v>6329250</v>
      </c>
      <c r="M392" s="1" t="s">
        <v>15</v>
      </c>
      <c r="N392" s="1" t="s">
        <v>15</v>
      </c>
    </row>
    <row r="393" spans="1:14" x14ac:dyDescent="0.3">
      <c r="A393" s="1" t="s">
        <v>407</v>
      </c>
      <c r="B393" s="7">
        <v>1</v>
      </c>
      <c r="C393" s="1" t="s">
        <v>407</v>
      </c>
      <c r="D393" s="2">
        <v>2600</v>
      </c>
      <c r="E393" s="16">
        <f t="shared" si="18"/>
        <v>2.2044173131544362E-2</v>
      </c>
      <c r="F393" s="16">
        <v>1.0023207357864701E-2</v>
      </c>
      <c r="G393" s="2">
        <v>63.5</v>
      </c>
      <c r="H393" s="2">
        <v>35.299999999999997</v>
      </c>
      <c r="I393" s="2">
        <v>5.66</v>
      </c>
      <c r="J393" s="2">
        <v>165100</v>
      </c>
      <c r="K393" s="2">
        <v>91780</v>
      </c>
      <c r="L393" s="2">
        <v>14716</v>
      </c>
      <c r="M393" s="1" t="s">
        <v>15</v>
      </c>
      <c r="N393" s="1" t="s">
        <v>15</v>
      </c>
    </row>
    <row r="394" spans="1:14" x14ac:dyDescent="0.3">
      <c r="A394" s="1" t="s">
        <v>408</v>
      </c>
      <c r="B394" s="7" t="s">
        <v>497</v>
      </c>
      <c r="C394" s="1" t="s">
        <v>407</v>
      </c>
      <c r="D394" s="2">
        <v>2000</v>
      </c>
      <c r="E394" s="16">
        <f t="shared" si="18"/>
        <v>1.6957056255034127E-2</v>
      </c>
      <c r="F394" s="16">
        <v>7.7101595060497996E-3</v>
      </c>
      <c r="G394" s="2">
        <v>63.5</v>
      </c>
      <c r="H394" s="2">
        <v>35.299999999999997</v>
      </c>
      <c r="I394" s="2">
        <v>5.66</v>
      </c>
      <c r="J394" s="2">
        <v>127000</v>
      </c>
      <c r="K394" s="2">
        <v>70600</v>
      </c>
      <c r="L394" s="2">
        <v>11320</v>
      </c>
      <c r="M394" s="1" t="s">
        <v>15</v>
      </c>
      <c r="N394" s="1" t="s">
        <v>15</v>
      </c>
    </row>
    <row r="395" spans="1:14" x14ac:dyDescent="0.3">
      <c r="A395" s="1" t="s">
        <v>409</v>
      </c>
      <c r="B395" s="7" t="s">
        <v>497</v>
      </c>
      <c r="C395" s="1" t="s">
        <v>407</v>
      </c>
      <c r="D395" s="2">
        <v>18300</v>
      </c>
      <c r="E395" s="16">
        <f t="shared" si="18"/>
        <v>0.15515706473356225</v>
      </c>
      <c r="F395" s="16">
        <v>7.0547959480355693E-2</v>
      </c>
      <c r="G395" s="2">
        <v>63.5</v>
      </c>
      <c r="H395" s="2">
        <v>35.299999999999997</v>
      </c>
      <c r="I395" s="2">
        <v>5.66</v>
      </c>
      <c r="J395" s="2">
        <v>1162050</v>
      </c>
      <c r="K395" s="2">
        <v>645990</v>
      </c>
      <c r="L395" s="2">
        <v>103578</v>
      </c>
      <c r="M395" s="1" t="s">
        <v>15</v>
      </c>
      <c r="N395" s="1" t="s">
        <v>15</v>
      </c>
    </row>
    <row r="396" spans="1:14" x14ac:dyDescent="0.3">
      <c r="A396" s="1" t="s">
        <v>410</v>
      </c>
      <c r="B396" s="7">
        <v>1</v>
      </c>
      <c r="C396" s="1" t="s">
        <v>410</v>
      </c>
      <c r="D396" s="2">
        <v>39200</v>
      </c>
      <c r="E396" s="16">
        <f t="shared" si="18"/>
        <v>0.33235830259866889</v>
      </c>
      <c r="F396" s="16">
        <v>0.15111912631857599</v>
      </c>
      <c r="G396" s="2">
        <v>1025</v>
      </c>
      <c r="H396" s="2">
        <v>630</v>
      </c>
      <c r="J396" s="2">
        <v>40180000</v>
      </c>
      <c r="K396" s="2">
        <v>24696000</v>
      </c>
      <c r="M396" s="1" t="s">
        <v>12</v>
      </c>
      <c r="N396" s="1" t="s">
        <v>48</v>
      </c>
    </row>
    <row r="397" spans="1:14" x14ac:dyDescent="0.3">
      <c r="A397" s="1" t="s">
        <v>411</v>
      </c>
      <c r="B397" s="7">
        <v>1</v>
      </c>
      <c r="C397" s="1" t="s">
        <v>411</v>
      </c>
      <c r="D397" s="2">
        <v>15000</v>
      </c>
      <c r="E397" s="16">
        <f t="shared" si="18"/>
        <v>0.12717792191275595</v>
      </c>
      <c r="F397" s="16">
        <v>5.78261962953735E-2</v>
      </c>
      <c r="G397" s="2">
        <v>169</v>
      </c>
      <c r="H397" s="2">
        <v>133</v>
      </c>
      <c r="I397" s="2">
        <v>7.09</v>
      </c>
      <c r="J397" s="2">
        <v>2535000</v>
      </c>
      <c r="K397" s="2">
        <v>1995000</v>
      </c>
      <c r="L397" s="2">
        <v>106350</v>
      </c>
      <c r="M397" s="1" t="s">
        <v>15</v>
      </c>
      <c r="N397" s="1" t="s">
        <v>15</v>
      </c>
    </row>
    <row r="398" spans="1:14" x14ac:dyDescent="0.3">
      <c r="A398" s="1" t="s">
        <v>412</v>
      </c>
      <c r="B398" s="7" t="s">
        <v>497</v>
      </c>
      <c r="C398" s="1" t="s">
        <v>411</v>
      </c>
      <c r="D398" s="2">
        <v>19000</v>
      </c>
      <c r="E398" s="16">
        <f t="shared" si="18"/>
        <v>0.16109203442282419</v>
      </c>
      <c r="F398" s="16">
        <v>7.3246515307473101E-2</v>
      </c>
      <c r="G398" s="2">
        <v>169</v>
      </c>
      <c r="H398" s="2">
        <v>133</v>
      </c>
      <c r="I398" s="2">
        <v>7.09</v>
      </c>
      <c r="J398" s="2">
        <v>3211000</v>
      </c>
      <c r="K398" s="2">
        <v>2527000</v>
      </c>
      <c r="L398" s="2">
        <v>134710</v>
      </c>
      <c r="M398" s="1" t="s">
        <v>15</v>
      </c>
      <c r="N398" s="1" t="s">
        <v>15</v>
      </c>
    </row>
    <row r="399" spans="1:14" x14ac:dyDescent="0.3">
      <c r="A399" s="1" t="s">
        <v>413</v>
      </c>
      <c r="B399" s="7">
        <v>1</v>
      </c>
      <c r="C399" s="1" t="s">
        <v>413</v>
      </c>
      <c r="D399" s="2">
        <v>61600</v>
      </c>
      <c r="E399" s="16">
        <f t="shared" si="18"/>
        <v>0.52227733265505105</v>
      </c>
      <c r="F399" s="16">
        <v>0.23747291278633401</v>
      </c>
      <c r="G399" s="2">
        <v>161</v>
      </c>
      <c r="H399" s="2">
        <v>115</v>
      </c>
      <c r="J399" s="2">
        <v>9917600</v>
      </c>
      <c r="K399" s="2">
        <v>7084000</v>
      </c>
      <c r="M399" s="1" t="s">
        <v>15</v>
      </c>
      <c r="N399" s="1" t="s">
        <v>15</v>
      </c>
    </row>
    <row r="400" spans="1:14" x14ac:dyDescent="0.3">
      <c r="A400" s="1" t="s">
        <v>414</v>
      </c>
      <c r="B400" s="7">
        <v>3</v>
      </c>
      <c r="C400" s="1" t="s">
        <v>414</v>
      </c>
      <c r="D400" s="2">
        <v>243100</v>
      </c>
      <c r="E400" s="16">
        <f t="shared" si="18"/>
        <v>2.0611301877993982</v>
      </c>
      <c r="F400" s="16">
        <v>0.93716988796035305</v>
      </c>
      <c r="G400" s="2">
        <v>120</v>
      </c>
      <c r="H400" s="2">
        <v>106</v>
      </c>
      <c r="J400" s="2">
        <v>29172000</v>
      </c>
      <c r="K400" s="2">
        <v>25768600</v>
      </c>
      <c r="M400" s="1" t="s">
        <v>15</v>
      </c>
      <c r="N400" s="1" t="s">
        <v>15</v>
      </c>
    </row>
    <row r="401" spans="1:14" x14ac:dyDescent="0.3">
      <c r="A401" s="1" t="s">
        <v>415</v>
      </c>
      <c r="B401" s="7">
        <v>1</v>
      </c>
      <c r="C401" s="1" t="s">
        <v>415</v>
      </c>
      <c r="D401" s="2">
        <v>121600</v>
      </c>
      <c r="E401" s="16">
        <f t="shared" si="18"/>
        <v>1.030989020306075</v>
      </c>
      <c r="F401" s="16">
        <v>0.46877769796782798</v>
      </c>
      <c r="G401" s="2">
        <v>44.5</v>
      </c>
      <c r="H401" s="2">
        <v>31.5</v>
      </c>
      <c r="J401" s="2">
        <v>5411200</v>
      </c>
      <c r="K401" s="2">
        <v>3830400</v>
      </c>
      <c r="M401" s="1" t="s">
        <v>12</v>
      </c>
      <c r="N401" s="1" t="s">
        <v>57</v>
      </c>
    </row>
    <row r="402" spans="1:14" x14ac:dyDescent="0.3">
      <c r="A402" s="1" t="s">
        <v>416</v>
      </c>
      <c r="B402" s="7">
        <v>1</v>
      </c>
      <c r="C402" s="1" t="s">
        <v>416</v>
      </c>
      <c r="D402" s="2">
        <v>64200</v>
      </c>
      <c r="E402" s="16">
        <f t="shared" si="18"/>
        <v>0.54432150578659544</v>
      </c>
      <c r="F402" s="16">
        <v>0.247496120144199</v>
      </c>
      <c r="M402" s="1" t="s">
        <v>15</v>
      </c>
      <c r="N402" s="1" t="s">
        <v>15</v>
      </c>
    </row>
    <row r="403" spans="1:14" s="3" customFormat="1" x14ac:dyDescent="0.3">
      <c r="A403" s="4" t="s">
        <v>515</v>
      </c>
      <c r="B403" s="6"/>
      <c r="C403" s="4"/>
      <c r="D403" s="5">
        <f>SUM(D368:D402)</f>
        <v>11794500</v>
      </c>
      <c r="E403" s="17">
        <f>(SUM(D368:D402)/D403)*100</f>
        <v>100</v>
      </c>
      <c r="F403" s="17">
        <f>SUM(F368:F402)</f>
        <v>45.4687381470522</v>
      </c>
      <c r="G403" s="5"/>
      <c r="H403" s="5"/>
      <c r="I403" s="5"/>
      <c r="J403" s="5">
        <f>(SUM(J368:J402))/1000000000</f>
        <v>0.79754325000000004</v>
      </c>
      <c r="K403" s="5">
        <f t="shared" ref="K403" si="21">(SUM(K368:K402))/1000000000</f>
        <v>0.41826600000000003</v>
      </c>
      <c r="L403" s="5">
        <f>(SUM(L368:L402))/1000000</f>
        <v>72.698250000000002</v>
      </c>
      <c r="M403" s="4"/>
      <c r="N403" s="4"/>
    </row>
    <row r="404" spans="1:14" x14ac:dyDescent="0.3">
      <c r="A404" s="1" t="s">
        <v>417</v>
      </c>
      <c r="B404" s="7">
        <v>1</v>
      </c>
      <c r="C404" s="1" t="s">
        <v>417</v>
      </c>
      <c r="D404" s="2">
        <v>121500</v>
      </c>
      <c r="E404" s="16">
        <f>(D404/$D$445)*100</f>
        <v>3.9222649062207444</v>
      </c>
      <c r="F404" s="16">
        <v>0.98388535610977501</v>
      </c>
      <c r="G404" s="2">
        <v>87.4</v>
      </c>
      <c r="H404" s="2">
        <v>46.1</v>
      </c>
      <c r="I404" s="2">
        <v>1.1599999999999999</v>
      </c>
      <c r="J404" s="2">
        <v>10619100</v>
      </c>
      <c r="K404" s="2">
        <v>5601150</v>
      </c>
      <c r="L404" s="2">
        <v>140940</v>
      </c>
      <c r="M404" s="1" t="s">
        <v>15</v>
      </c>
      <c r="N404" s="1" t="s">
        <v>15</v>
      </c>
    </row>
    <row r="405" spans="1:14" x14ac:dyDescent="0.3">
      <c r="A405" s="1" t="s">
        <v>418</v>
      </c>
      <c r="B405" s="7">
        <v>1</v>
      </c>
      <c r="C405" s="1" t="s">
        <v>418</v>
      </c>
      <c r="D405" s="2">
        <v>333800</v>
      </c>
      <c r="E405" s="16">
        <f>(D405/$D$445)*100</f>
        <v>10.775736837008102</v>
      </c>
      <c r="F405" s="16">
        <v>2.70305293719706</v>
      </c>
      <c r="G405" s="2">
        <v>170</v>
      </c>
      <c r="H405" s="2">
        <v>42.3</v>
      </c>
      <c r="I405" s="2">
        <v>1.26</v>
      </c>
      <c r="J405" s="2">
        <v>56746000</v>
      </c>
      <c r="K405" s="2">
        <v>14119740</v>
      </c>
      <c r="L405" s="2">
        <v>420588</v>
      </c>
      <c r="M405" s="1" t="s">
        <v>15</v>
      </c>
      <c r="N405" s="1" t="s">
        <v>15</v>
      </c>
    </row>
    <row r="406" spans="1:14" x14ac:dyDescent="0.3">
      <c r="A406" s="1" t="s">
        <v>419</v>
      </c>
      <c r="B406" s="7">
        <v>1</v>
      </c>
      <c r="C406" s="1" t="s">
        <v>419</v>
      </c>
      <c r="D406" s="2">
        <v>102100</v>
      </c>
      <c r="E406" s="16">
        <f>(D406/$D$445)*100</f>
        <v>3.2959938018529882</v>
      </c>
      <c r="F406" s="16">
        <v>0.82678761200664996</v>
      </c>
      <c r="G406" s="2">
        <v>140</v>
      </c>
      <c r="H406" s="2">
        <v>40.1</v>
      </c>
      <c r="I406" s="2">
        <v>1.1299999999999999</v>
      </c>
      <c r="J406" s="2">
        <v>14294000</v>
      </c>
      <c r="K406" s="2">
        <v>4094210</v>
      </c>
      <c r="L406" s="2">
        <v>115373</v>
      </c>
      <c r="M406" s="1" t="s">
        <v>15</v>
      </c>
      <c r="N406" s="1" t="s">
        <v>15</v>
      </c>
    </row>
    <row r="407" spans="1:14" x14ac:dyDescent="0.3">
      <c r="A407" s="1" t="s">
        <v>420</v>
      </c>
      <c r="B407" s="7">
        <v>2</v>
      </c>
      <c r="C407" s="1" t="s">
        <v>420</v>
      </c>
      <c r="D407" s="2">
        <v>100100</v>
      </c>
      <c r="E407" s="16">
        <f>(D407/$D$445)*100</f>
        <v>3.2314297704748682</v>
      </c>
      <c r="F407" s="16">
        <v>0.81059196828467905</v>
      </c>
      <c r="G407" s="2">
        <v>77.5</v>
      </c>
      <c r="H407" s="2">
        <v>37.5</v>
      </c>
      <c r="I407" s="2">
        <v>0.99</v>
      </c>
      <c r="J407" s="2">
        <v>7757750</v>
      </c>
      <c r="K407" s="2">
        <v>3753750</v>
      </c>
      <c r="L407" s="2">
        <v>99099</v>
      </c>
      <c r="M407" s="1" t="s">
        <v>15</v>
      </c>
      <c r="N407" s="1" t="s">
        <v>15</v>
      </c>
    </row>
    <row r="408" spans="1:14" x14ac:dyDescent="0.3">
      <c r="A408" s="1" t="s">
        <v>421</v>
      </c>
      <c r="B408" s="7">
        <v>3</v>
      </c>
      <c r="C408" s="1" t="s">
        <v>421</v>
      </c>
      <c r="D408" s="2">
        <v>100100</v>
      </c>
      <c r="E408" s="16">
        <f>(D408/$D$445)*100</f>
        <v>3.2314297704748682</v>
      </c>
      <c r="F408" s="16">
        <v>0.81059196828467905</v>
      </c>
      <c r="G408" s="2">
        <v>159</v>
      </c>
      <c r="H408" s="2">
        <v>32.5</v>
      </c>
      <c r="I408" s="2">
        <v>1.06</v>
      </c>
      <c r="J408" s="2">
        <v>15915900</v>
      </c>
      <c r="K408" s="2">
        <v>3253250</v>
      </c>
      <c r="L408" s="2">
        <v>106106</v>
      </c>
      <c r="M408" s="1" t="s">
        <v>15</v>
      </c>
      <c r="N408" s="1" t="s">
        <v>15</v>
      </c>
    </row>
    <row r="409" spans="1:14" x14ac:dyDescent="0.3">
      <c r="A409" s="1" t="s">
        <v>422</v>
      </c>
      <c r="B409" s="7">
        <v>4</v>
      </c>
      <c r="C409" s="1" t="s">
        <v>422</v>
      </c>
      <c r="D409" s="2">
        <v>98000</v>
      </c>
      <c r="E409" s="16">
        <f>(D409/$D$445)*100</f>
        <v>3.1636375375278436</v>
      </c>
      <c r="F409" s="16">
        <v>0.79358654237660897</v>
      </c>
      <c r="G409" s="2">
        <v>199</v>
      </c>
      <c r="H409" s="2">
        <v>38.6</v>
      </c>
      <c r="I409" s="2">
        <v>1.1000000000000001</v>
      </c>
      <c r="J409" s="2">
        <v>19502000</v>
      </c>
      <c r="K409" s="2">
        <v>3782800</v>
      </c>
      <c r="L409" s="2">
        <v>107800</v>
      </c>
      <c r="M409" s="1" t="s">
        <v>15</v>
      </c>
      <c r="N409" s="1" t="s">
        <v>15</v>
      </c>
    </row>
    <row r="410" spans="1:14" x14ac:dyDescent="0.3">
      <c r="A410" s="1" t="s">
        <v>423</v>
      </c>
      <c r="B410" s="7" t="s">
        <v>502</v>
      </c>
      <c r="C410" s="1" t="s">
        <v>15</v>
      </c>
      <c r="D410" s="2">
        <v>184000</v>
      </c>
      <c r="E410" s="16">
        <f>(D410/$D$445)*100</f>
        <v>5.9398908867869711</v>
      </c>
      <c r="F410" s="16">
        <v>1.48999922242139</v>
      </c>
      <c r="M410" s="1" t="s">
        <v>15</v>
      </c>
      <c r="N410" s="1" t="s">
        <v>15</v>
      </c>
    </row>
    <row r="411" spans="1:14" x14ac:dyDescent="0.3">
      <c r="A411" s="1" t="s">
        <v>424</v>
      </c>
      <c r="B411" s="7">
        <v>1</v>
      </c>
      <c r="C411" s="1" t="s">
        <v>424</v>
      </c>
      <c r="D411" s="2">
        <v>197100</v>
      </c>
      <c r="E411" s="16">
        <f>(D411/$D$445)*100</f>
        <v>6.3627852923136521</v>
      </c>
      <c r="F411" s="16">
        <v>1.5960806888003001</v>
      </c>
      <c r="G411" s="2">
        <v>80.8</v>
      </c>
      <c r="H411" s="2">
        <v>35.9</v>
      </c>
      <c r="I411" s="2">
        <v>0.71</v>
      </c>
      <c r="J411" s="2">
        <v>15925680</v>
      </c>
      <c r="K411" s="2">
        <v>7075890</v>
      </c>
      <c r="L411" s="2">
        <v>139941</v>
      </c>
      <c r="M411" s="1" t="s">
        <v>15</v>
      </c>
      <c r="N411" s="1" t="s">
        <v>15</v>
      </c>
    </row>
    <row r="412" spans="1:14" x14ac:dyDescent="0.3">
      <c r="A412" s="1" t="s">
        <v>425</v>
      </c>
      <c r="B412" s="7">
        <v>1</v>
      </c>
      <c r="C412" s="1" t="s">
        <v>425</v>
      </c>
      <c r="D412" s="2">
        <v>51300</v>
      </c>
      <c r="E412" s="16">
        <f>(D412/$D$445)*100</f>
        <v>1.6560674048487587</v>
      </c>
      <c r="F412" s="16">
        <v>0.41541826146857203</v>
      </c>
      <c r="G412" s="2">
        <v>49.7</v>
      </c>
      <c r="H412" s="2">
        <v>16</v>
      </c>
      <c r="I412" s="2">
        <v>0.78</v>
      </c>
      <c r="J412" s="2">
        <v>2549610</v>
      </c>
      <c r="K412" s="2">
        <v>820800</v>
      </c>
      <c r="L412" s="2">
        <v>40014</v>
      </c>
      <c r="M412" s="1" t="s">
        <v>15</v>
      </c>
      <c r="N412" s="1" t="s">
        <v>15</v>
      </c>
    </row>
    <row r="413" spans="1:14" x14ac:dyDescent="0.3">
      <c r="A413" s="1" t="s">
        <v>426</v>
      </c>
      <c r="B413" s="7">
        <v>1</v>
      </c>
      <c r="C413" s="1" t="s">
        <v>426</v>
      </c>
      <c r="D413" s="2">
        <v>30900</v>
      </c>
      <c r="E413" s="16">
        <f>(D413/$D$445)*100</f>
        <v>0.99751428479194237</v>
      </c>
      <c r="F413" s="16">
        <v>0.25022269550446102</v>
      </c>
      <c r="G413" s="2">
        <v>89.1</v>
      </c>
      <c r="H413" s="2">
        <v>23</v>
      </c>
      <c r="I413" s="2">
        <v>0.95</v>
      </c>
      <c r="J413" s="2">
        <v>2753190</v>
      </c>
      <c r="K413" s="2">
        <v>710700</v>
      </c>
      <c r="L413" s="2">
        <v>29355</v>
      </c>
      <c r="M413" s="1" t="s">
        <v>15</v>
      </c>
      <c r="N413" s="1" t="s">
        <v>15</v>
      </c>
    </row>
    <row r="414" spans="1:14" x14ac:dyDescent="0.3">
      <c r="A414" s="1" t="s">
        <v>427</v>
      </c>
      <c r="B414" s="7">
        <v>1</v>
      </c>
      <c r="C414" s="1" t="s">
        <v>427</v>
      </c>
      <c r="D414" s="2">
        <v>17300</v>
      </c>
      <c r="E414" s="16">
        <f>(D414/$D$445)*100</f>
        <v>0.55847887142073149</v>
      </c>
      <c r="F414" s="16">
        <v>0.14009231819505399</v>
      </c>
      <c r="G414" s="2">
        <v>46.5</v>
      </c>
      <c r="H414" s="2">
        <v>8.6</v>
      </c>
      <c r="I414" s="2">
        <v>0.79</v>
      </c>
      <c r="J414" s="2">
        <v>804450</v>
      </c>
      <c r="K414" s="2">
        <v>148780</v>
      </c>
      <c r="L414" s="2">
        <v>13667</v>
      </c>
      <c r="M414" s="1" t="s">
        <v>12</v>
      </c>
      <c r="N414" s="1" t="s">
        <v>25</v>
      </c>
    </row>
    <row r="415" spans="1:14" x14ac:dyDescent="0.3">
      <c r="A415" s="1" t="s">
        <v>428</v>
      </c>
      <c r="B415" s="7">
        <v>1</v>
      </c>
      <c r="C415" s="1" t="s">
        <v>428</v>
      </c>
      <c r="D415" s="2">
        <v>21200</v>
      </c>
      <c r="E415" s="16">
        <f>(D415/$D$445)*100</f>
        <v>0.68437873260806403</v>
      </c>
      <c r="F415" s="16">
        <v>0.171673823452899</v>
      </c>
      <c r="G415" s="2">
        <v>160</v>
      </c>
      <c r="H415" s="2">
        <v>31.1</v>
      </c>
      <c r="I415" s="2">
        <v>1.25</v>
      </c>
      <c r="J415" s="2">
        <v>3392000</v>
      </c>
      <c r="K415" s="2">
        <v>659320</v>
      </c>
      <c r="L415" s="2">
        <v>26500</v>
      </c>
      <c r="M415" s="1" t="s">
        <v>15</v>
      </c>
      <c r="N415" s="1" t="s">
        <v>15</v>
      </c>
    </row>
    <row r="416" spans="1:14" x14ac:dyDescent="0.3">
      <c r="A416" s="1" t="s">
        <v>429</v>
      </c>
      <c r="B416" s="7">
        <v>1</v>
      </c>
      <c r="C416" s="1" t="s">
        <v>429</v>
      </c>
      <c r="D416" s="2">
        <v>600</v>
      </c>
      <c r="E416" s="16">
        <f>(D416/$D$445)*100</f>
        <v>1.9369209413435777E-2</v>
      </c>
      <c r="F416" s="16">
        <v>4.8586931165914803E-3</v>
      </c>
      <c r="G416" s="2">
        <v>71.2</v>
      </c>
      <c r="I416" s="2">
        <v>1.33</v>
      </c>
      <c r="J416" s="2">
        <v>42720</v>
      </c>
      <c r="L416" s="2">
        <v>798</v>
      </c>
      <c r="M416" s="1" t="s">
        <v>12</v>
      </c>
      <c r="N416" s="1" t="s">
        <v>430</v>
      </c>
    </row>
    <row r="417" spans="1:14" x14ac:dyDescent="0.3">
      <c r="A417" s="1" t="s">
        <v>431</v>
      </c>
      <c r="B417" s="7">
        <v>1</v>
      </c>
      <c r="C417" s="1" t="s">
        <v>431</v>
      </c>
      <c r="D417" s="2">
        <v>18300</v>
      </c>
      <c r="E417" s="16">
        <f>(D417/$D$445)*100</f>
        <v>0.59076088710979113</v>
      </c>
      <c r="F417" s="16">
        <v>0.14819014005604</v>
      </c>
      <c r="G417" s="2">
        <v>261</v>
      </c>
      <c r="H417" s="2">
        <v>57.2</v>
      </c>
      <c r="I417" s="2">
        <v>2.04</v>
      </c>
      <c r="J417" s="2">
        <v>4776300</v>
      </c>
      <c r="K417" s="2">
        <v>1046760</v>
      </c>
      <c r="L417" s="2">
        <v>37332</v>
      </c>
      <c r="M417" s="1" t="s">
        <v>15</v>
      </c>
      <c r="N417" s="1" t="s">
        <v>15</v>
      </c>
    </row>
    <row r="418" spans="1:14" x14ac:dyDescent="0.3">
      <c r="A418" s="1" t="s">
        <v>432</v>
      </c>
      <c r="B418" s="7">
        <v>2</v>
      </c>
      <c r="C418" s="1" t="s">
        <v>432</v>
      </c>
      <c r="D418" s="2">
        <v>19700</v>
      </c>
      <c r="E418" s="16">
        <f>(D418/$D$445)*100</f>
        <v>0.63595570907447463</v>
      </c>
      <c r="F418" s="16">
        <v>0.15952709066142001</v>
      </c>
      <c r="G418" s="2">
        <v>234</v>
      </c>
      <c r="H418" s="2">
        <v>71.5</v>
      </c>
      <c r="I418" s="2">
        <v>1.9</v>
      </c>
      <c r="J418" s="2">
        <v>4609800</v>
      </c>
      <c r="K418" s="2">
        <v>1408550</v>
      </c>
      <c r="L418" s="2">
        <v>37430</v>
      </c>
      <c r="M418" s="1" t="s">
        <v>15</v>
      </c>
      <c r="N418" s="1" t="s">
        <v>15</v>
      </c>
    </row>
    <row r="419" spans="1:14" x14ac:dyDescent="0.3">
      <c r="A419" s="1" t="s">
        <v>433</v>
      </c>
      <c r="B419" s="7">
        <v>3</v>
      </c>
      <c r="C419" s="1" t="s">
        <v>433</v>
      </c>
      <c r="D419" s="2">
        <v>20600</v>
      </c>
      <c r="E419" s="16">
        <f>(D419/$D$445)*100</f>
        <v>0.66500952319462825</v>
      </c>
      <c r="F419" s="16">
        <v>0.16681513033630799</v>
      </c>
      <c r="G419" s="2">
        <v>206</v>
      </c>
      <c r="H419" s="2">
        <v>58.9</v>
      </c>
      <c r="I419" s="2">
        <v>1.61</v>
      </c>
      <c r="J419" s="2">
        <v>4243600</v>
      </c>
      <c r="K419" s="2">
        <v>1213340</v>
      </c>
      <c r="L419" s="2">
        <v>33166</v>
      </c>
      <c r="M419" s="1" t="s">
        <v>15</v>
      </c>
      <c r="N419" s="1" t="s">
        <v>15</v>
      </c>
    </row>
    <row r="420" spans="1:14" x14ac:dyDescent="0.3">
      <c r="A420" s="1" t="s">
        <v>434</v>
      </c>
      <c r="B420" s="7">
        <v>4</v>
      </c>
      <c r="C420" s="1" t="s">
        <v>434</v>
      </c>
      <c r="D420" s="2">
        <v>19700</v>
      </c>
      <c r="E420" s="16">
        <f>(D420/$D$445)*100</f>
        <v>0.63595570907447463</v>
      </c>
      <c r="F420" s="16">
        <v>0.15952709066142001</v>
      </c>
      <c r="G420" s="2">
        <v>142</v>
      </c>
      <c r="H420" s="2">
        <v>57.9</v>
      </c>
      <c r="I420" s="2">
        <v>1.38</v>
      </c>
      <c r="J420" s="2">
        <v>2797400</v>
      </c>
      <c r="K420" s="2">
        <v>1140630</v>
      </c>
      <c r="L420" s="2">
        <v>27186</v>
      </c>
      <c r="M420" s="1" t="s">
        <v>15</v>
      </c>
      <c r="N420" s="1" t="s">
        <v>15</v>
      </c>
    </row>
    <row r="421" spans="1:14" x14ac:dyDescent="0.3">
      <c r="A421" s="1" t="s">
        <v>458</v>
      </c>
      <c r="B421" s="7" t="s">
        <v>502</v>
      </c>
      <c r="C421" s="1" t="s">
        <v>15</v>
      </c>
      <c r="D421" s="2">
        <v>307800</v>
      </c>
      <c r="E421" s="16">
        <f>(D421/$D$445)*100</f>
        <v>9.9364044290925531</v>
      </c>
      <c r="F421" s="16">
        <v>2.7629955459705902</v>
      </c>
      <c r="M421" s="1" t="s">
        <v>15</v>
      </c>
      <c r="N421" s="1" t="s">
        <v>15</v>
      </c>
    </row>
    <row r="422" spans="1:14" x14ac:dyDescent="0.3">
      <c r="A422" s="1" t="s">
        <v>435</v>
      </c>
      <c r="B422" s="7" t="s">
        <v>504</v>
      </c>
      <c r="C422" s="1" t="s">
        <v>435</v>
      </c>
      <c r="D422" s="2">
        <v>248400</v>
      </c>
      <c r="E422" s="16">
        <f>(D422/$D$445)*100</f>
        <v>8.0188526971624103</v>
      </c>
      <c r="F422" s="16">
        <v>2.0114989502688698</v>
      </c>
      <c r="G422" s="2">
        <v>143</v>
      </c>
      <c r="H422" s="2">
        <v>74.400000000000006</v>
      </c>
      <c r="I422" s="2">
        <v>0.98</v>
      </c>
      <c r="J422" s="2">
        <v>35521200</v>
      </c>
      <c r="K422" s="2">
        <v>18480960</v>
      </c>
      <c r="L422" s="2">
        <v>243432</v>
      </c>
      <c r="M422" s="1" t="s">
        <v>15</v>
      </c>
      <c r="N422" s="1" t="s">
        <v>15</v>
      </c>
    </row>
    <row r="423" spans="1:14" x14ac:dyDescent="0.3">
      <c r="A423" s="1" t="s">
        <v>436</v>
      </c>
      <c r="B423" s="7">
        <v>1</v>
      </c>
      <c r="C423" s="1" t="s">
        <v>436</v>
      </c>
      <c r="D423" s="2">
        <v>78600</v>
      </c>
      <c r="E423" s="16">
        <f>(D423/$D$445)*100</f>
        <v>2.5373664331600865</v>
      </c>
      <c r="F423" s="16">
        <v>0.63648879827348404</v>
      </c>
      <c r="G423" s="2">
        <v>135</v>
      </c>
      <c r="H423" s="2">
        <v>59.5</v>
      </c>
      <c r="I423" s="2">
        <v>1.06</v>
      </c>
      <c r="J423" s="2">
        <v>10611000</v>
      </c>
      <c r="K423" s="2">
        <v>4676700</v>
      </c>
      <c r="L423" s="2">
        <v>83316</v>
      </c>
      <c r="M423" s="1" t="s">
        <v>15</v>
      </c>
      <c r="N423" s="1" t="s">
        <v>15</v>
      </c>
    </row>
    <row r="424" spans="1:14" x14ac:dyDescent="0.3">
      <c r="A424" s="1" t="s">
        <v>437</v>
      </c>
      <c r="B424" s="7">
        <v>1</v>
      </c>
      <c r="C424" s="1" t="s">
        <v>437</v>
      </c>
      <c r="D424" s="2">
        <v>175600</v>
      </c>
      <c r="E424" s="16">
        <f>(D424/$D$445)*100</f>
        <v>5.6687219549988708</v>
      </c>
      <c r="F424" s="16">
        <v>1.4219775187891099</v>
      </c>
      <c r="G424" s="2">
        <v>183</v>
      </c>
      <c r="H424" s="2">
        <v>166</v>
      </c>
      <c r="I424" s="2">
        <v>1.1499999999999999</v>
      </c>
      <c r="J424" s="2">
        <v>32134800</v>
      </c>
      <c r="K424" s="2">
        <v>29149600</v>
      </c>
      <c r="L424" s="2">
        <v>201940</v>
      </c>
      <c r="M424" s="1" t="s">
        <v>15</v>
      </c>
      <c r="N424" s="1" t="s">
        <v>36</v>
      </c>
    </row>
    <row r="425" spans="1:14" x14ac:dyDescent="0.3">
      <c r="A425" s="1" t="s">
        <v>438</v>
      </c>
      <c r="B425" s="7">
        <v>1</v>
      </c>
      <c r="C425" s="1" t="s">
        <v>438</v>
      </c>
      <c r="D425" s="2">
        <v>78600</v>
      </c>
      <c r="E425" s="16">
        <f>(D425/$D$445)*100</f>
        <v>2.5373664331600865</v>
      </c>
      <c r="F425" s="16">
        <v>0.63648879827348404</v>
      </c>
      <c r="G425" s="2">
        <v>66.5</v>
      </c>
      <c r="H425" s="2">
        <v>40</v>
      </c>
      <c r="I425" s="2">
        <v>1.1000000000000001</v>
      </c>
      <c r="J425" s="2">
        <v>5226900</v>
      </c>
      <c r="K425" s="2">
        <v>3144000</v>
      </c>
      <c r="L425" s="2">
        <v>86460</v>
      </c>
      <c r="M425" s="1" t="s">
        <v>15</v>
      </c>
      <c r="N425" s="1" t="s">
        <v>15</v>
      </c>
    </row>
    <row r="426" spans="1:14" x14ac:dyDescent="0.3">
      <c r="A426" s="1" t="s">
        <v>439</v>
      </c>
      <c r="B426" s="7">
        <v>1</v>
      </c>
      <c r="C426" s="1" t="s">
        <v>439</v>
      </c>
      <c r="D426" s="2">
        <v>31700</v>
      </c>
      <c r="E426" s="16">
        <f>(D426/$D$445)*100</f>
        <v>1.02333989734319</v>
      </c>
      <c r="F426" s="16">
        <v>0.25670095299325002</v>
      </c>
      <c r="G426" s="2">
        <v>43.3</v>
      </c>
      <c r="H426" s="2">
        <v>28.2</v>
      </c>
      <c r="I426" s="2">
        <v>0.83</v>
      </c>
      <c r="J426" s="2">
        <v>1372610</v>
      </c>
      <c r="K426" s="2">
        <v>893940</v>
      </c>
      <c r="L426" s="2">
        <v>26311</v>
      </c>
      <c r="M426" s="1" t="s">
        <v>15</v>
      </c>
      <c r="N426" s="1" t="s">
        <v>15</v>
      </c>
    </row>
    <row r="427" spans="1:14" x14ac:dyDescent="0.3">
      <c r="A427" s="1" t="s">
        <v>440</v>
      </c>
      <c r="B427" s="7">
        <v>1</v>
      </c>
      <c r="C427" s="1" t="s">
        <v>440</v>
      </c>
      <c r="D427" s="2">
        <v>3200</v>
      </c>
      <c r="E427" s="16">
        <f>(D427/$D$445)*100</f>
        <v>0.10330245020499079</v>
      </c>
      <c r="F427" s="16">
        <v>2.5913029955154598E-2</v>
      </c>
      <c r="G427" s="2">
        <v>34.5</v>
      </c>
      <c r="H427" s="2">
        <v>16.100000000000001</v>
      </c>
      <c r="J427" s="2">
        <v>110400</v>
      </c>
      <c r="K427" s="2">
        <v>51520</v>
      </c>
      <c r="M427" s="1" t="s">
        <v>15</v>
      </c>
      <c r="N427" s="1" t="s">
        <v>15</v>
      </c>
    </row>
    <row r="428" spans="1:14" x14ac:dyDescent="0.3">
      <c r="A428" s="1" t="s">
        <v>441</v>
      </c>
      <c r="B428" s="7" t="s">
        <v>505</v>
      </c>
      <c r="C428" s="1" t="s">
        <v>15</v>
      </c>
      <c r="D428" s="2">
        <v>0</v>
      </c>
      <c r="E428" s="16">
        <f>(D428/$D$445)*100</f>
        <v>0</v>
      </c>
      <c r="F428" s="16">
        <v>0</v>
      </c>
      <c r="M428" s="1" t="s">
        <v>15</v>
      </c>
      <c r="N428" s="1" t="s">
        <v>15</v>
      </c>
    </row>
    <row r="429" spans="1:14" x14ac:dyDescent="0.3">
      <c r="A429" s="1" t="s">
        <v>442</v>
      </c>
      <c r="B429" s="7">
        <v>1</v>
      </c>
      <c r="C429" s="1" t="s">
        <v>442</v>
      </c>
      <c r="D429" s="2">
        <v>6700</v>
      </c>
      <c r="E429" s="16">
        <f>(D429/$D$445)*100</f>
        <v>0.21628950511669948</v>
      </c>
      <c r="F429" s="16">
        <v>5.4255406468604897E-2</v>
      </c>
      <c r="G429" s="2">
        <v>75.900000000000006</v>
      </c>
      <c r="H429" s="2">
        <v>33.1</v>
      </c>
      <c r="I429" s="2">
        <v>2.1800000000000002</v>
      </c>
      <c r="J429" s="2">
        <v>508530</v>
      </c>
      <c r="K429" s="2">
        <v>221770</v>
      </c>
      <c r="L429" s="2">
        <v>14606</v>
      </c>
      <c r="M429" s="1" t="s">
        <v>15</v>
      </c>
      <c r="N429" s="1" t="s">
        <v>15</v>
      </c>
    </row>
    <row r="430" spans="1:14" x14ac:dyDescent="0.3">
      <c r="A430" s="1" t="s">
        <v>443</v>
      </c>
      <c r="B430" s="7">
        <v>1</v>
      </c>
      <c r="C430" s="1" t="s">
        <v>443</v>
      </c>
      <c r="D430" s="2">
        <v>6200</v>
      </c>
      <c r="E430" s="16">
        <f>(D430/$D$445)*100</f>
        <v>0.20014849727216966</v>
      </c>
      <c r="F430" s="16">
        <v>5.0206495538112003E-2</v>
      </c>
      <c r="G430" s="2">
        <v>46.2</v>
      </c>
      <c r="H430" s="2">
        <v>26.6</v>
      </c>
      <c r="J430" s="2">
        <v>286440</v>
      </c>
      <c r="K430" s="2">
        <v>164920</v>
      </c>
      <c r="M430" s="1" t="s">
        <v>15</v>
      </c>
      <c r="N430" s="1" t="s">
        <v>15</v>
      </c>
    </row>
    <row r="431" spans="1:14" x14ac:dyDescent="0.3">
      <c r="A431" s="1" t="s">
        <v>444</v>
      </c>
      <c r="B431" s="7">
        <v>1</v>
      </c>
      <c r="C431" s="1" t="s">
        <v>444</v>
      </c>
      <c r="D431" s="2">
        <v>12600</v>
      </c>
      <c r="E431" s="16">
        <f>(D431/$D$445)*100</f>
        <v>0.40675339768215124</v>
      </c>
      <c r="F431" s="16">
        <v>0.10203255544842101</v>
      </c>
      <c r="G431" s="2">
        <v>75.900000000000006</v>
      </c>
      <c r="H431" s="2">
        <v>28.3</v>
      </c>
      <c r="I431" s="2">
        <v>3.15</v>
      </c>
      <c r="J431" s="2">
        <v>956340</v>
      </c>
      <c r="K431" s="2">
        <v>356580</v>
      </c>
      <c r="L431" s="2">
        <v>39690</v>
      </c>
      <c r="M431" s="1" t="s">
        <v>15</v>
      </c>
      <c r="N431" s="1" t="s">
        <v>15</v>
      </c>
    </row>
    <row r="432" spans="1:14" x14ac:dyDescent="0.3">
      <c r="A432" s="1" t="s">
        <v>445</v>
      </c>
      <c r="B432" s="7">
        <v>1</v>
      </c>
      <c r="C432" s="1" t="s">
        <v>445</v>
      </c>
      <c r="D432" s="2">
        <v>119300</v>
      </c>
      <c r="E432" s="16">
        <f>(D432/$D$445)*100</f>
        <v>3.8512444717048129</v>
      </c>
      <c r="F432" s="16">
        <v>0.96607014801560598</v>
      </c>
      <c r="G432" s="2">
        <v>186</v>
      </c>
      <c r="H432" s="2">
        <v>114</v>
      </c>
      <c r="J432" s="2">
        <v>22189800</v>
      </c>
      <c r="K432" s="2">
        <v>13600200</v>
      </c>
      <c r="M432" s="1" t="s">
        <v>15</v>
      </c>
      <c r="N432" s="1" t="s">
        <v>15</v>
      </c>
    </row>
    <row r="433" spans="1:14" x14ac:dyDescent="0.3">
      <c r="A433" s="1" t="s">
        <v>446</v>
      </c>
      <c r="B433" s="7">
        <v>2</v>
      </c>
      <c r="C433" s="1" t="s">
        <v>446</v>
      </c>
      <c r="D433" s="2">
        <v>97500</v>
      </c>
      <c r="E433" s="16">
        <f>(D433/$D$445)*100</f>
        <v>3.1474965296833135</v>
      </c>
      <c r="F433" s="16">
        <v>0.789537631446116</v>
      </c>
      <c r="G433" s="2">
        <v>117</v>
      </c>
      <c r="H433" s="2">
        <v>71.2</v>
      </c>
      <c r="J433" s="2">
        <v>11407500</v>
      </c>
      <c r="K433" s="2">
        <v>6942000</v>
      </c>
      <c r="M433" s="1" t="s">
        <v>15</v>
      </c>
      <c r="N433" s="1" t="s">
        <v>15</v>
      </c>
    </row>
    <row r="434" spans="1:14" x14ac:dyDescent="0.3">
      <c r="A434" s="1" t="s">
        <v>447</v>
      </c>
      <c r="B434" s="7">
        <v>1</v>
      </c>
      <c r="C434" s="1" t="s">
        <v>447</v>
      </c>
      <c r="D434" s="2">
        <v>24900</v>
      </c>
      <c r="E434" s="16">
        <f>(D434/$D$445)*100</f>
        <v>0.80382219065758476</v>
      </c>
      <c r="F434" s="16">
        <v>0.20163576433854599</v>
      </c>
      <c r="G434" s="2">
        <v>64.599999999999994</v>
      </c>
      <c r="H434" s="2">
        <v>26.9</v>
      </c>
      <c r="I434" s="2">
        <v>0.84</v>
      </c>
      <c r="J434" s="2">
        <v>1608540</v>
      </c>
      <c r="K434" s="2">
        <v>669810</v>
      </c>
      <c r="L434" s="2">
        <v>20916</v>
      </c>
      <c r="M434" s="1" t="s">
        <v>15</v>
      </c>
      <c r="N434" s="1" t="s">
        <v>15</v>
      </c>
    </row>
    <row r="435" spans="1:14" x14ac:dyDescent="0.3">
      <c r="A435" s="1" t="s">
        <v>448</v>
      </c>
      <c r="B435" s="7">
        <v>1</v>
      </c>
      <c r="C435" s="1" t="s">
        <v>448</v>
      </c>
      <c r="D435" s="2">
        <v>500</v>
      </c>
      <c r="E435" s="16">
        <f>(D435/$D$445)*100</f>
        <v>1.6141007844529813E-2</v>
      </c>
      <c r="F435" s="16">
        <v>4.0489109304928999E-3</v>
      </c>
      <c r="G435" s="2">
        <v>180</v>
      </c>
      <c r="H435" s="2">
        <v>28.6</v>
      </c>
      <c r="J435" s="2">
        <v>90000</v>
      </c>
      <c r="K435" s="2">
        <v>14300</v>
      </c>
      <c r="M435" s="1" t="s">
        <v>15</v>
      </c>
      <c r="N435" s="1" t="s">
        <v>15</v>
      </c>
    </row>
    <row r="436" spans="1:14" x14ac:dyDescent="0.3">
      <c r="A436" s="1" t="s">
        <v>449</v>
      </c>
      <c r="B436" s="7" t="s">
        <v>497</v>
      </c>
      <c r="C436" s="1" t="s">
        <v>448</v>
      </c>
      <c r="D436" s="2">
        <v>1000</v>
      </c>
      <c r="E436" s="16">
        <f>(D436/$D$445)*100</f>
        <v>3.2282015689059626E-2</v>
      </c>
      <c r="F436" s="16">
        <v>8.0978218609857999E-3</v>
      </c>
      <c r="G436" s="2">
        <v>180</v>
      </c>
      <c r="H436" s="2">
        <v>28.6</v>
      </c>
      <c r="J436" s="2">
        <v>180000</v>
      </c>
      <c r="K436" s="2">
        <v>28600</v>
      </c>
      <c r="M436" s="1" t="s">
        <v>15</v>
      </c>
      <c r="N436" s="1" t="s">
        <v>15</v>
      </c>
    </row>
    <row r="437" spans="1:14" x14ac:dyDescent="0.3">
      <c r="A437" s="1" t="s">
        <v>450</v>
      </c>
      <c r="B437" s="7">
        <v>1</v>
      </c>
      <c r="C437" s="1" t="s">
        <v>450</v>
      </c>
      <c r="D437" s="2">
        <v>66400</v>
      </c>
      <c r="E437" s="16">
        <f>(D437/$D$445)*100</f>
        <v>2.1435258417535592</v>
      </c>
      <c r="F437" s="16">
        <v>0.53769537156945701</v>
      </c>
      <c r="G437" s="2">
        <v>223</v>
      </c>
      <c r="H437" s="2">
        <v>80.900000000000006</v>
      </c>
      <c r="J437" s="2">
        <v>14807200</v>
      </c>
      <c r="K437" s="2">
        <v>5371760</v>
      </c>
      <c r="M437" s="1" t="s">
        <v>15</v>
      </c>
      <c r="N437" s="1" t="s">
        <v>15</v>
      </c>
    </row>
    <row r="438" spans="1:14" x14ac:dyDescent="0.3">
      <c r="A438" s="1" t="s">
        <v>451</v>
      </c>
      <c r="B438" s="7">
        <v>1</v>
      </c>
      <c r="C438" s="1" t="s">
        <v>451</v>
      </c>
      <c r="D438" s="2">
        <v>3200</v>
      </c>
      <c r="E438" s="16">
        <f>(D438/$D$445)*100</f>
        <v>0.10330245020499079</v>
      </c>
      <c r="F438" s="16">
        <v>2.5913029955154598E-2</v>
      </c>
      <c r="G438" s="2">
        <v>195</v>
      </c>
      <c r="H438" s="2">
        <v>47.9</v>
      </c>
      <c r="I438" s="2">
        <v>1.58</v>
      </c>
      <c r="J438" s="2">
        <v>624000</v>
      </c>
      <c r="K438" s="2">
        <v>153280</v>
      </c>
      <c r="L438" s="2">
        <v>5056</v>
      </c>
      <c r="M438" s="1" t="s">
        <v>15</v>
      </c>
      <c r="N438" s="1" t="s">
        <v>15</v>
      </c>
    </row>
    <row r="439" spans="1:14" x14ac:dyDescent="0.3">
      <c r="A439" s="1" t="s">
        <v>452</v>
      </c>
      <c r="B439" s="7">
        <v>1</v>
      </c>
      <c r="C439" s="1" t="s">
        <v>452</v>
      </c>
      <c r="D439" s="2">
        <v>7500</v>
      </c>
      <c r="E439" s="16">
        <f>(D439/$D$445)*100</f>
        <v>0.24211511766794716</v>
      </c>
      <c r="F439" s="16">
        <v>6.0733663957393498E-2</v>
      </c>
      <c r="G439" s="2">
        <v>97</v>
      </c>
      <c r="H439" s="2">
        <v>68.5</v>
      </c>
      <c r="J439" s="2">
        <v>727500</v>
      </c>
      <c r="K439" s="2">
        <v>513750</v>
      </c>
      <c r="M439" s="1" t="s">
        <v>15</v>
      </c>
      <c r="N439" s="1" t="s">
        <v>15</v>
      </c>
    </row>
    <row r="440" spans="1:14" x14ac:dyDescent="0.3">
      <c r="A440" s="1" t="s">
        <v>453</v>
      </c>
      <c r="B440" s="7" t="s">
        <v>497</v>
      </c>
      <c r="C440" s="1" t="s">
        <v>452</v>
      </c>
      <c r="D440" s="2">
        <v>100</v>
      </c>
      <c r="E440" s="16">
        <f>(D440/$D$445)*100</f>
        <v>3.2282015689059623E-3</v>
      </c>
      <c r="F440" s="16">
        <v>8.0978218609858001E-4</v>
      </c>
      <c r="G440" s="2">
        <v>97</v>
      </c>
      <c r="H440" s="2">
        <v>68.5</v>
      </c>
      <c r="J440" s="2">
        <v>9700</v>
      </c>
      <c r="K440" s="2">
        <v>6850</v>
      </c>
      <c r="M440" s="1" t="s">
        <v>15</v>
      </c>
      <c r="N440" s="1" t="s">
        <v>15</v>
      </c>
    </row>
    <row r="441" spans="1:14" x14ac:dyDescent="0.3">
      <c r="A441" s="1" t="s">
        <v>454</v>
      </c>
      <c r="B441" s="7">
        <v>1</v>
      </c>
      <c r="C441" s="1" t="s">
        <v>454</v>
      </c>
      <c r="D441" s="2">
        <v>26100</v>
      </c>
      <c r="E441" s="16">
        <f>(D441/$D$445)*100</f>
        <v>0.8425606094844561</v>
      </c>
      <c r="F441" s="16">
        <v>0.21135315057172899</v>
      </c>
      <c r="G441" s="2">
        <v>432</v>
      </c>
      <c r="H441" s="2">
        <v>194</v>
      </c>
      <c r="J441" s="2">
        <v>11275200</v>
      </c>
      <c r="K441" s="2">
        <v>5063400</v>
      </c>
      <c r="M441" s="1" t="s">
        <v>15</v>
      </c>
      <c r="N441" s="1" t="s">
        <v>15</v>
      </c>
    </row>
    <row r="442" spans="1:14" x14ac:dyDescent="0.3">
      <c r="A442" s="1" t="s">
        <v>455</v>
      </c>
      <c r="B442" s="7">
        <v>3</v>
      </c>
      <c r="C442" s="1" t="s">
        <v>455</v>
      </c>
      <c r="D442" s="2">
        <v>241400</v>
      </c>
      <c r="E442" s="16">
        <f>(D442/$D$445)*100</f>
        <v>7.7928785873389934</v>
      </c>
      <c r="F442" s="16">
        <v>1.9548141972419699</v>
      </c>
      <c r="G442" s="2">
        <v>130</v>
      </c>
      <c r="H442" s="2">
        <v>73.2</v>
      </c>
      <c r="J442" s="2">
        <v>31382000</v>
      </c>
      <c r="K442" s="2">
        <v>17670480</v>
      </c>
      <c r="M442" s="1" t="s">
        <v>15</v>
      </c>
      <c r="N442" s="1" t="s">
        <v>15</v>
      </c>
    </row>
    <row r="443" spans="1:14" x14ac:dyDescent="0.3">
      <c r="A443" s="1" t="s">
        <v>456</v>
      </c>
      <c r="B443" s="7">
        <v>1</v>
      </c>
      <c r="C443" s="1" t="s">
        <v>456</v>
      </c>
      <c r="D443" s="2">
        <v>69700</v>
      </c>
      <c r="E443" s="16">
        <f>(D443/$D$445)*100</f>
        <v>2.2500564935274561</v>
      </c>
      <c r="F443" s="16">
        <v>0.56441818371070995</v>
      </c>
      <c r="G443" s="2">
        <v>46</v>
      </c>
      <c r="H443" s="2">
        <v>33.5</v>
      </c>
      <c r="J443" s="2">
        <v>3206200</v>
      </c>
      <c r="K443" s="2">
        <v>2334950</v>
      </c>
      <c r="M443" s="1" t="s">
        <v>12</v>
      </c>
      <c r="N443" s="1" t="s">
        <v>57</v>
      </c>
    </row>
    <row r="444" spans="1:14" x14ac:dyDescent="0.3">
      <c r="A444" s="1" t="s">
        <v>457</v>
      </c>
      <c r="B444" s="7">
        <v>1</v>
      </c>
      <c r="C444" s="1" t="s">
        <v>457</v>
      </c>
      <c r="D444" s="2">
        <v>54400</v>
      </c>
      <c r="E444" s="16">
        <f>(D444/$D$445)*100</f>
        <v>1.7561416534848435</v>
      </c>
      <c r="F444" s="16">
        <v>0.44052150923762801</v>
      </c>
      <c r="G444" s="2">
        <v>61.5</v>
      </c>
      <c r="H444" s="2">
        <v>43.4</v>
      </c>
      <c r="J444" s="2">
        <v>3345600</v>
      </c>
      <c r="K444" s="2">
        <v>2360960</v>
      </c>
      <c r="M444" s="1" t="s">
        <v>12</v>
      </c>
      <c r="N444" s="1" t="s">
        <v>59</v>
      </c>
    </row>
    <row r="445" spans="1:14" s="3" customFormat="1" x14ac:dyDescent="0.3">
      <c r="A445" s="4" t="s">
        <v>516</v>
      </c>
      <c r="B445" s="6"/>
      <c r="C445" s="4"/>
      <c r="D445" s="5">
        <f>SUM(D404:D444)</f>
        <v>3097700</v>
      </c>
      <c r="E445" s="17">
        <f>(SUM(D404:D409,D411:D420,D422:D444)/D445)*100</f>
        <v>84.123704684120483</v>
      </c>
      <c r="F445" s="17">
        <f>SUM(F404:F444)</f>
        <v>25.355108755934875</v>
      </c>
      <c r="G445" s="5"/>
      <c r="H445" s="5"/>
      <c r="I445" s="5"/>
      <c r="J445" s="5">
        <f>(SUM(J404:J444))/1000000000</f>
        <v>0.35431096000000001</v>
      </c>
      <c r="K445" s="5">
        <f>(SUM(K404:K444))/1000000000</f>
        <v>0.16070000000000001</v>
      </c>
      <c r="L445" s="5">
        <f>(SUM(L404:L444))/1000000</f>
        <v>2.0970219999999999</v>
      </c>
      <c r="M445" s="4"/>
      <c r="N445" s="4"/>
    </row>
    <row r="446" spans="1:14" x14ac:dyDescent="0.3">
      <c r="A446" s="1" t="s">
        <v>459</v>
      </c>
      <c r="B446" s="7">
        <v>1</v>
      </c>
      <c r="C446" s="1" t="s">
        <v>459</v>
      </c>
      <c r="D446" s="2">
        <v>146100</v>
      </c>
      <c r="E446" s="16">
        <f>(D446/$D$484)*100</f>
        <v>3.9820114472608337</v>
      </c>
      <c r="F446" s="16">
        <v>1.04362370544546</v>
      </c>
      <c r="G446" s="2">
        <v>31.7</v>
      </c>
      <c r="H446" s="2">
        <v>27.2</v>
      </c>
      <c r="I446" s="2">
        <v>1</v>
      </c>
      <c r="J446" s="2">
        <v>4631370</v>
      </c>
      <c r="K446" s="2">
        <v>3973920</v>
      </c>
      <c r="L446" s="2">
        <v>146100</v>
      </c>
      <c r="M446" s="1" t="s">
        <v>12</v>
      </c>
      <c r="N446" s="1" t="s">
        <v>36</v>
      </c>
    </row>
    <row r="447" spans="1:14" x14ac:dyDescent="0.3">
      <c r="A447" s="1" t="s">
        <v>460</v>
      </c>
      <c r="B447" s="7">
        <v>1</v>
      </c>
      <c r="C447" s="1" t="s">
        <v>460</v>
      </c>
      <c r="D447" s="2">
        <v>360400</v>
      </c>
      <c r="E447" s="16">
        <f t="shared" ref="E447:E483" si="22">(D447/$D$484)*100</f>
        <v>9.8228400109021532</v>
      </c>
      <c r="F447" s="16">
        <v>2.5744146710646398</v>
      </c>
      <c r="G447" s="2">
        <v>56</v>
      </c>
      <c r="H447" s="2">
        <v>21.1</v>
      </c>
      <c r="I447" s="2">
        <v>1.1000000000000001</v>
      </c>
      <c r="J447" s="2">
        <v>20182400</v>
      </c>
      <c r="K447" s="2">
        <v>7604440</v>
      </c>
      <c r="L447" s="2">
        <v>396440</v>
      </c>
      <c r="M447" s="1" t="s">
        <v>15</v>
      </c>
      <c r="N447" s="1" t="s">
        <v>15</v>
      </c>
    </row>
    <row r="448" spans="1:14" x14ac:dyDescent="0.3">
      <c r="A448" s="1" t="s">
        <v>461</v>
      </c>
      <c r="B448" s="7">
        <v>1</v>
      </c>
      <c r="C448" s="1" t="s">
        <v>461</v>
      </c>
      <c r="D448" s="2">
        <v>108800</v>
      </c>
      <c r="E448" s="16">
        <f t="shared" si="22"/>
        <v>2.9653856636685747</v>
      </c>
      <c r="F448" s="16">
        <v>0.77718178749121103</v>
      </c>
      <c r="G448" s="2">
        <v>40.1</v>
      </c>
      <c r="H448" s="2">
        <v>29.1</v>
      </c>
      <c r="I448" s="2">
        <v>0.76</v>
      </c>
      <c r="J448" s="2">
        <v>4362880</v>
      </c>
      <c r="K448" s="2">
        <v>3166080</v>
      </c>
      <c r="L448" s="2">
        <v>82688</v>
      </c>
      <c r="M448" s="1" t="s">
        <v>15</v>
      </c>
      <c r="N448" s="1" t="s">
        <v>15</v>
      </c>
    </row>
    <row r="449" spans="1:14" x14ac:dyDescent="0.3">
      <c r="A449" s="1" t="s">
        <v>462</v>
      </c>
      <c r="B449" s="7">
        <v>2</v>
      </c>
      <c r="C449" s="1" t="s">
        <v>462</v>
      </c>
      <c r="D449" s="2">
        <v>100000</v>
      </c>
      <c r="E449" s="16">
        <f t="shared" si="22"/>
        <v>2.7255382938130279</v>
      </c>
      <c r="F449" s="16">
        <v>0.714321495855892</v>
      </c>
      <c r="G449" s="2">
        <v>20.9</v>
      </c>
      <c r="H449" s="2">
        <v>12.2</v>
      </c>
      <c r="I449" s="2">
        <v>0.61</v>
      </c>
      <c r="J449" s="2">
        <v>2090000</v>
      </c>
      <c r="K449" s="2">
        <v>1220000</v>
      </c>
      <c r="L449" s="2">
        <v>61000</v>
      </c>
      <c r="M449" s="1" t="s">
        <v>15</v>
      </c>
      <c r="N449" s="1" t="s">
        <v>15</v>
      </c>
    </row>
    <row r="450" spans="1:14" x14ac:dyDescent="0.3">
      <c r="A450" s="1" t="s">
        <v>463</v>
      </c>
      <c r="B450" s="7" t="s">
        <v>501</v>
      </c>
      <c r="C450" s="1" t="s">
        <v>463</v>
      </c>
      <c r="D450" s="2">
        <v>198400</v>
      </c>
      <c r="E450" s="16">
        <f t="shared" si="22"/>
        <v>5.4074679749250478</v>
      </c>
      <c r="F450" s="16">
        <v>1.41721384777809</v>
      </c>
      <c r="G450" s="2">
        <v>55.2</v>
      </c>
      <c r="H450" s="2">
        <v>20.399999999999999</v>
      </c>
      <c r="I450" s="2">
        <v>0.82</v>
      </c>
      <c r="J450" s="2">
        <v>10951680</v>
      </c>
      <c r="K450" s="2">
        <v>4047360</v>
      </c>
      <c r="L450" s="2">
        <v>162688</v>
      </c>
      <c r="M450" s="1" t="s">
        <v>15</v>
      </c>
      <c r="N450" s="1" t="s">
        <v>15</v>
      </c>
    </row>
    <row r="451" spans="1:14" x14ac:dyDescent="0.3">
      <c r="A451" s="1" t="s">
        <v>464</v>
      </c>
      <c r="B451" s="7" t="s">
        <v>502</v>
      </c>
      <c r="C451" s="1" t="s">
        <v>15</v>
      </c>
      <c r="D451" s="2">
        <v>226100</v>
      </c>
      <c r="E451" s="16">
        <f t="shared" si="22"/>
        <v>6.162442082311256</v>
      </c>
      <c r="F451" s="16">
        <v>1.61508090213017</v>
      </c>
      <c r="M451" s="1" t="s">
        <v>15</v>
      </c>
      <c r="N451" s="1" t="s">
        <v>15</v>
      </c>
    </row>
    <row r="452" spans="1:14" x14ac:dyDescent="0.3">
      <c r="A452" s="1" t="s">
        <v>465</v>
      </c>
      <c r="B452" s="7">
        <v>1</v>
      </c>
      <c r="C452" s="1" t="s">
        <v>465</v>
      </c>
      <c r="D452" s="2">
        <v>194000</v>
      </c>
      <c r="E452" s="16">
        <f t="shared" si="22"/>
        <v>5.2875442899972747</v>
      </c>
      <c r="F452" s="16">
        <v>1.38578370196043</v>
      </c>
      <c r="G452" s="2">
        <v>17.600000000000001</v>
      </c>
      <c r="H452" s="2">
        <v>12.6</v>
      </c>
      <c r="I452" s="2">
        <v>0.45</v>
      </c>
      <c r="J452" s="2">
        <v>3414400</v>
      </c>
      <c r="K452" s="2">
        <v>2444400</v>
      </c>
      <c r="L452" s="2">
        <v>87300</v>
      </c>
      <c r="M452" s="1" t="s">
        <v>15</v>
      </c>
      <c r="N452" s="1" t="s">
        <v>15</v>
      </c>
    </row>
    <row r="453" spans="1:14" x14ac:dyDescent="0.3">
      <c r="A453" s="1" t="s">
        <v>466</v>
      </c>
      <c r="B453" s="7">
        <v>1</v>
      </c>
      <c r="C453" s="1" t="s">
        <v>466</v>
      </c>
      <c r="D453" s="2">
        <v>51300</v>
      </c>
      <c r="E453" s="16">
        <f t="shared" si="22"/>
        <v>1.3982011447260834</v>
      </c>
      <c r="F453" s="16">
        <v>0.36644692737407297</v>
      </c>
      <c r="G453" s="2">
        <v>54.6</v>
      </c>
      <c r="H453" s="2">
        <v>22.1</v>
      </c>
      <c r="I453" s="2">
        <v>1</v>
      </c>
      <c r="J453" s="2">
        <v>2800980</v>
      </c>
      <c r="K453" s="2">
        <v>1133730</v>
      </c>
      <c r="L453" s="2">
        <v>51300</v>
      </c>
      <c r="M453" s="1" t="s">
        <v>15</v>
      </c>
      <c r="N453" s="1" t="s">
        <v>15</v>
      </c>
    </row>
    <row r="454" spans="1:14" x14ac:dyDescent="0.3">
      <c r="A454" s="1" t="s">
        <v>467</v>
      </c>
      <c r="B454" s="7">
        <v>1</v>
      </c>
      <c r="C454" s="1" t="s">
        <v>467</v>
      </c>
      <c r="D454" s="2">
        <v>30100</v>
      </c>
      <c r="E454" s="16">
        <f t="shared" si="22"/>
        <v>0.82038702643772143</v>
      </c>
      <c r="F454" s="16">
        <v>0.215010770252624</v>
      </c>
      <c r="G454" s="2">
        <v>21.8</v>
      </c>
      <c r="H454" s="2">
        <v>10.4</v>
      </c>
      <c r="I454" s="2">
        <v>0.49</v>
      </c>
      <c r="J454" s="2">
        <v>656180</v>
      </c>
      <c r="K454" s="2">
        <v>313040</v>
      </c>
      <c r="L454" s="2">
        <v>14749</v>
      </c>
      <c r="M454" s="1" t="s">
        <v>15</v>
      </c>
      <c r="N454" s="1" t="s">
        <v>15</v>
      </c>
    </row>
    <row r="455" spans="1:14" x14ac:dyDescent="0.3">
      <c r="A455" s="1" t="s">
        <v>468</v>
      </c>
      <c r="B455" s="7" t="s">
        <v>500</v>
      </c>
      <c r="C455" s="1" t="s">
        <v>15</v>
      </c>
      <c r="D455" s="2">
        <v>6900</v>
      </c>
      <c r="E455" s="16">
        <f t="shared" si="22"/>
        <v>0.18806214227309895</v>
      </c>
      <c r="F455" s="16">
        <v>4.9288183214056598E-2</v>
      </c>
      <c r="G455" s="2">
        <f>AVERAGE(G454,G456)</f>
        <v>51.449999999999996</v>
      </c>
      <c r="H455" s="2">
        <f>AVERAGE(H454,H456)</f>
        <v>16.75</v>
      </c>
      <c r="I455" s="2">
        <f t="shared" ref="I455" si="23">AVERAGE(I454,I456)</f>
        <v>0.7</v>
      </c>
      <c r="J455" s="2">
        <f>$D$455*G455</f>
        <v>355004.99999999994</v>
      </c>
      <c r="K455" s="2">
        <f t="shared" ref="K455:L455" si="24">$D$455*H455</f>
        <v>115575</v>
      </c>
      <c r="L455" s="2">
        <f t="shared" si="24"/>
        <v>4830</v>
      </c>
      <c r="M455" s="1" t="s">
        <v>15</v>
      </c>
      <c r="N455" s="1" t="s">
        <v>15</v>
      </c>
    </row>
    <row r="456" spans="1:14" x14ac:dyDescent="0.3">
      <c r="A456" s="1" t="s">
        <v>469</v>
      </c>
      <c r="B456" s="7">
        <v>1</v>
      </c>
      <c r="C456" s="1" t="s">
        <v>469</v>
      </c>
      <c r="D456" s="2">
        <v>10500</v>
      </c>
      <c r="E456" s="16">
        <f t="shared" si="22"/>
        <v>0.28618152085036791</v>
      </c>
      <c r="F456" s="16">
        <v>7.5003757064868698E-2</v>
      </c>
      <c r="G456" s="2">
        <v>81.099999999999994</v>
      </c>
      <c r="H456" s="2">
        <v>23.1</v>
      </c>
      <c r="I456" s="2">
        <v>0.91</v>
      </c>
      <c r="J456" s="2">
        <v>851550</v>
      </c>
      <c r="K456" s="2">
        <v>242550</v>
      </c>
      <c r="L456" s="2">
        <v>9555</v>
      </c>
      <c r="M456" s="1" t="s">
        <v>15</v>
      </c>
      <c r="N456" s="1" t="s">
        <v>15</v>
      </c>
    </row>
    <row r="457" spans="1:14" x14ac:dyDescent="0.3">
      <c r="A457" s="1" t="s">
        <v>470</v>
      </c>
      <c r="B457" s="7">
        <v>1</v>
      </c>
      <c r="C457" s="1" t="s">
        <v>470</v>
      </c>
      <c r="D457" s="2">
        <v>3100</v>
      </c>
      <c r="E457" s="16">
        <f t="shared" si="22"/>
        <v>8.4491687108203872E-2</v>
      </c>
      <c r="F457" s="16">
        <v>2.2143966371532701E-2</v>
      </c>
      <c r="G457" s="2">
        <v>151</v>
      </c>
      <c r="I457" s="2">
        <v>1.24</v>
      </c>
      <c r="J457" s="2">
        <v>468100</v>
      </c>
      <c r="L457" s="2">
        <v>3844</v>
      </c>
      <c r="M457" s="1" t="s">
        <v>12</v>
      </c>
      <c r="N457" s="1" t="s">
        <v>430</v>
      </c>
    </row>
    <row r="458" spans="1:14" x14ac:dyDescent="0.3">
      <c r="A458" s="1" t="s">
        <v>471</v>
      </c>
      <c r="B458" s="7">
        <v>1</v>
      </c>
      <c r="C458" s="1" t="s">
        <v>471</v>
      </c>
      <c r="D458" s="2">
        <v>18400</v>
      </c>
      <c r="E458" s="16">
        <f t="shared" si="22"/>
        <v>0.50149904606159723</v>
      </c>
      <c r="F458" s="16">
        <v>0.131435155237484</v>
      </c>
      <c r="G458" s="2">
        <v>163</v>
      </c>
      <c r="H458" s="2">
        <v>73.7</v>
      </c>
      <c r="I458" s="2">
        <v>2.04</v>
      </c>
      <c r="J458" s="2">
        <v>2999200</v>
      </c>
      <c r="K458" s="2">
        <v>1356080</v>
      </c>
      <c r="L458" s="2">
        <v>37536</v>
      </c>
      <c r="M458" s="1" t="s">
        <v>15</v>
      </c>
      <c r="N458" s="1" t="s">
        <v>15</v>
      </c>
    </row>
    <row r="459" spans="1:14" x14ac:dyDescent="0.3">
      <c r="A459" s="1" t="s">
        <v>472</v>
      </c>
      <c r="B459" s="7">
        <v>2</v>
      </c>
      <c r="C459" s="1" t="s">
        <v>472</v>
      </c>
      <c r="D459" s="2">
        <v>20300</v>
      </c>
      <c r="E459" s="16">
        <f t="shared" si="22"/>
        <v>0.55328427364404476</v>
      </c>
      <c r="F459" s="16">
        <v>0.145007263658746</v>
      </c>
      <c r="G459" s="2">
        <v>52.2</v>
      </c>
      <c r="H459" s="2">
        <v>39.4</v>
      </c>
      <c r="I459" s="2">
        <v>0.88</v>
      </c>
      <c r="J459" s="2">
        <v>1059660</v>
      </c>
      <c r="K459" s="2">
        <v>799820</v>
      </c>
      <c r="L459" s="2">
        <v>17864</v>
      </c>
      <c r="M459" s="1" t="s">
        <v>15</v>
      </c>
      <c r="N459" s="1" t="s">
        <v>15</v>
      </c>
    </row>
    <row r="460" spans="1:14" x14ac:dyDescent="0.3">
      <c r="A460" s="1" t="s">
        <v>473</v>
      </c>
      <c r="B460" s="7" t="s">
        <v>501</v>
      </c>
      <c r="C460" s="1" t="s">
        <v>473</v>
      </c>
      <c r="D460" s="2">
        <v>39900</v>
      </c>
      <c r="E460" s="16">
        <f t="shared" si="22"/>
        <v>1.0874897792313982</v>
      </c>
      <c r="F460" s="16">
        <v>0.28501427684650099</v>
      </c>
      <c r="G460" s="2">
        <v>51.8</v>
      </c>
      <c r="H460" s="2">
        <v>40.9</v>
      </c>
      <c r="I460" s="2">
        <v>0.94</v>
      </c>
      <c r="J460" s="2">
        <v>2066820</v>
      </c>
      <c r="K460" s="2">
        <v>1631910</v>
      </c>
      <c r="L460" s="2">
        <v>37506</v>
      </c>
      <c r="M460" s="1" t="s">
        <v>15</v>
      </c>
      <c r="N460" s="1" t="s">
        <v>15</v>
      </c>
    </row>
    <row r="461" spans="1:14" x14ac:dyDescent="0.3">
      <c r="A461" s="1" t="s">
        <v>474</v>
      </c>
      <c r="B461" s="7" t="s">
        <v>502</v>
      </c>
      <c r="C461" s="1" t="s">
        <v>15</v>
      </c>
      <c r="D461" s="2">
        <v>369200</v>
      </c>
      <c r="E461" s="16">
        <f t="shared" si="22"/>
        <v>10.0626873807577</v>
      </c>
      <c r="F461" s="16">
        <v>2.6372749626999501</v>
      </c>
      <c r="M461" s="1" t="s">
        <v>15</v>
      </c>
      <c r="N461" s="1" t="s">
        <v>15</v>
      </c>
    </row>
    <row r="462" spans="1:14" x14ac:dyDescent="0.3">
      <c r="A462" s="1" t="s">
        <v>475</v>
      </c>
      <c r="B462" s="7" t="s">
        <v>504</v>
      </c>
      <c r="C462" s="1" t="s">
        <v>475</v>
      </c>
      <c r="D462" s="2">
        <v>295400</v>
      </c>
      <c r="E462" s="16">
        <f t="shared" si="22"/>
        <v>8.0512401199236852</v>
      </c>
      <c r="F462" s="16">
        <v>2.1101056987583</v>
      </c>
      <c r="G462" s="2">
        <v>41.4</v>
      </c>
      <c r="H462" s="2">
        <v>31.3</v>
      </c>
      <c r="I462" s="2">
        <v>0.71</v>
      </c>
      <c r="J462" s="2">
        <v>12229560</v>
      </c>
      <c r="K462" s="2">
        <v>9246020</v>
      </c>
      <c r="L462" s="2">
        <v>209734</v>
      </c>
      <c r="M462" s="1" t="s">
        <v>15</v>
      </c>
      <c r="N462" s="1" t="s">
        <v>15</v>
      </c>
    </row>
    <row r="463" spans="1:14" x14ac:dyDescent="0.3">
      <c r="A463" s="1" t="s">
        <v>476</v>
      </c>
      <c r="B463" s="7">
        <v>1</v>
      </c>
      <c r="C463" s="1" t="s">
        <v>476</v>
      </c>
      <c r="D463" s="2">
        <v>106800</v>
      </c>
      <c r="E463" s="16">
        <f t="shared" si="22"/>
        <v>2.910874897792314</v>
      </c>
      <c r="F463" s="16">
        <v>0.76289535757409299</v>
      </c>
      <c r="G463" s="2">
        <v>45.3</v>
      </c>
      <c r="H463" s="2">
        <v>21.8</v>
      </c>
      <c r="I463" s="2">
        <v>0.56999999999999995</v>
      </c>
      <c r="J463" s="2">
        <v>4838040</v>
      </c>
      <c r="K463" s="2">
        <v>2328240</v>
      </c>
      <c r="L463" s="2">
        <v>60876</v>
      </c>
      <c r="M463" s="1" t="s">
        <v>15</v>
      </c>
      <c r="N463" s="1" t="s">
        <v>15</v>
      </c>
    </row>
    <row r="464" spans="1:14" x14ac:dyDescent="0.3">
      <c r="A464" s="1" t="s">
        <v>477</v>
      </c>
      <c r="B464" s="7" t="s">
        <v>499</v>
      </c>
      <c r="C464" s="1" t="s">
        <v>477</v>
      </c>
      <c r="D464" s="2">
        <v>293900</v>
      </c>
      <c r="E464" s="16">
        <f t="shared" si="22"/>
        <v>8.0103570455164892</v>
      </c>
      <c r="F464" s="16">
        <v>2.0993908763204701</v>
      </c>
      <c r="G464" s="2">
        <v>79.3</v>
      </c>
      <c r="H464" s="2">
        <v>74.2</v>
      </c>
      <c r="I464" s="2">
        <v>1.05</v>
      </c>
      <c r="J464" s="2">
        <v>23306270</v>
      </c>
      <c r="K464" s="2">
        <v>21807380</v>
      </c>
      <c r="L464" s="2">
        <v>308595</v>
      </c>
      <c r="M464" s="1" t="s">
        <v>15</v>
      </c>
      <c r="N464" s="1" t="s">
        <v>15</v>
      </c>
    </row>
    <row r="465" spans="1:14" x14ac:dyDescent="0.3">
      <c r="A465" s="1" t="s">
        <v>478</v>
      </c>
      <c r="B465" s="7">
        <v>1</v>
      </c>
      <c r="C465" s="1" t="s">
        <v>478</v>
      </c>
      <c r="D465" s="2">
        <v>144400</v>
      </c>
      <c r="E465" s="16">
        <f t="shared" si="22"/>
        <v>3.9356772962660123</v>
      </c>
      <c r="F465" s="16">
        <v>1.03148024001591</v>
      </c>
      <c r="G465" s="2">
        <v>29.3</v>
      </c>
      <c r="H465" s="2">
        <v>27.5</v>
      </c>
      <c r="I465" s="2">
        <v>0.73</v>
      </c>
      <c r="J465" s="2">
        <v>4230920</v>
      </c>
      <c r="K465" s="2">
        <v>3971000</v>
      </c>
      <c r="L465" s="2">
        <v>105412</v>
      </c>
      <c r="M465" s="1" t="s">
        <v>15</v>
      </c>
      <c r="N465" s="1" t="s">
        <v>15</v>
      </c>
    </row>
    <row r="466" spans="1:14" x14ac:dyDescent="0.3">
      <c r="A466" s="1" t="s">
        <v>479</v>
      </c>
      <c r="B466" s="7">
        <v>1</v>
      </c>
      <c r="C466" s="1" t="s">
        <v>479</v>
      </c>
      <c r="D466" s="2">
        <v>65400</v>
      </c>
      <c r="E466" s="16">
        <f t="shared" si="22"/>
        <v>1.7825020441537203</v>
      </c>
      <c r="F466" s="16">
        <v>0.467166258289753</v>
      </c>
      <c r="G466" s="2">
        <v>32.799999999999997</v>
      </c>
      <c r="H466" s="2">
        <v>18.7</v>
      </c>
      <c r="I466" s="2">
        <v>0.57999999999999996</v>
      </c>
      <c r="J466" s="2">
        <v>2145120</v>
      </c>
      <c r="K466" s="2">
        <v>1222980</v>
      </c>
      <c r="L466" s="2">
        <v>37932</v>
      </c>
      <c r="M466" s="1" t="s">
        <v>15</v>
      </c>
      <c r="N466" s="1" t="s">
        <v>15</v>
      </c>
    </row>
    <row r="467" spans="1:14" x14ac:dyDescent="0.3">
      <c r="A467" s="1" t="s">
        <v>480</v>
      </c>
      <c r="B467" s="7">
        <v>1</v>
      </c>
      <c r="C467" s="1" t="s">
        <v>480</v>
      </c>
      <c r="D467" s="2">
        <v>4400</v>
      </c>
      <c r="E467" s="16">
        <f t="shared" si="22"/>
        <v>0.11992368492777324</v>
      </c>
      <c r="F467" s="16">
        <v>3.1430145817659301E-2</v>
      </c>
      <c r="G467" s="2">
        <v>111</v>
      </c>
      <c r="H467" s="2">
        <v>22.6</v>
      </c>
      <c r="J467" s="2">
        <v>488400</v>
      </c>
      <c r="K467" s="2">
        <v>99440</v>
      </c>
      <c r="M467" s="1" t="s">
        <v>15</v>
      </c>
      <c r="N467" s="1" t="s">
        <v>15</v>
      </c>
    </row>
    <row r="468" spans="1:14" x14ac:dyDescent="0.3">
      <c r="A468" s="1" t="s">
        <v>481</v>
      </c>
      <c r="B468" s="7" t="s">
        <v>505</v>
      </c>
      <c r="C468" s="1" t="s">
        <v>15</v>
      </c>
      <c r="D468" s="2">
        <v>0</v>
      </c>
      <c r="E468" s="16">
        <f t="shared" si="22"/>
        <v>0</v>
      </c>
      <c r="F468" s="16">
        <v>0</v>
      </c>
      <c r="M468" s="1" t="s">
        <v>15</v>
      </c>
      <c r="N468" s="1" t="s">
        <v>15</v>
      </c>
    </row>
    <row r="469" spans="1:14" x14ac:dyDescent="0.3">
      <c r="A469" s="1" t="s">
        <v>482</v>
      </c>
      <c r="B469" s="7" t="s">
        <v>500</v>
      </c>
      <c r="C469" s="1" t="s">
        <v>15</v>
      </c>
      <c r="D469" s="2">
        <v>1400</v>
      </c>
      <c r="E469" s="16">
        <f t="shared" si="22"/>
        <v>3.8157536113382393E-2</v>
      </c>
      <c r="F469" s="16">
        <v>1.00005009419825E-2</v>
      </c>
      <c r="G469" s="2">
        <f>AVERAGE(G467,G470)</f>
        <v>70.05</v>
      </c>
      <c r="H469" s="2">
        <f t="shared" ref="H469" si="25">AVERAGE(H467,H470)</f>
        <v>18.200000000000003</v>
      </c>
      <c r="J469" s="2">
        <f>$D$469*G469</f>
        <v>98070</v>
      </c>
      <c r="K469" s="2">
        <f>$D$469*H469</f>
        <v>25480.000000000004</v>
      </c>
      <c r="M469" s="1" t="s">
        <v>15</v>
      </c>
      <c r="N469" s="1" t="s">
        <v>15</v>
      </c>
    </row>
    <row r="470" spans="1:14" x14ac:dyDescent="0.3">
      <c r="A470" s="1" t="s">
        <v>483</v>
      </c>
      <c r="B470" s="7">
        <v>1</v>
      </c>
      <c r="C470" s="1" t="s">
        <v>483</v>
      </c>
      <c r="D470" s="2">
        <v>3500</v>
      </c>
      <c r="E470" s="16">
        <f t="shared" si="22"/>
        <v>9.5393840283455988E-2</v>
      </c>
      <c r="F470" s="16">
        <v>2.5001252354956201E-2</v>
      </c>
      <c r="G470" s="2">
        <v>29.1</v>
      </c>
      <c r="H470" s="2">
        <v>13.8</v>
      </c>
      <c r="J470" s="2">
        <v>101850</v>
      </c>
      <c r="K470" s="2">
        <v>48300</v>
      </c>
      <c r="M470" s="1" t="s">
        <v>15</v>
      </c>
      <c r="N470" s="1" t="s">
        <v>15</v>
      </c>
    </row>
    <row r="471" spans="1:14" x14ac:dyDescent="0.3">
      <c r="A471" s="1" t="s">
        <v>484</v>
      </c>
      <c r="B471" s="7">
        <v>1</v>
      </c>
      <c r="C471" s="1" t="s">
        <v>484</v>
      </c>
      <c r="D471" s="2">
        <v>12500</v>
      </c>
      <c r="E471" s="16">
        <f t="shared" si="22"/>
        <v>0.34069228672662849</v>
      </c>
      <c r="F471" s="16">
        <v>8.92901869819865E-2</v>
      </c>
      <c r="G471" s="2">
        <v>55.5</v>
      </c>
      <c r="H471" s="2">
        <v>17.399999999999999</v>
      </c>
      <c r="I471" s="2">
        <v>1.92</v>
      </c>
      <c r="J471" s="2">
        <v>693750</v>
      </c>
      <c r="K471" s="2">
        <v>217500</v>
      </c>
      <c r="L471" s="2">
        <v>24000</v>
      </c>
      <c r="M471" s="1" t="s">
        <v>15</v>
      </c>
      <c r="N471" s="1" t="s">
        <v>15</v>
      </c>
    </row>
    <row r="472" spans="1:14" x14ac:dyDescent="0.3">
      <c r="A472" s="1" t="s">
        <v>485</v>
      </c>
      <c r="B472" s="7" t="s">
        <v>499</v>
      </c>
      <c r="C472" s="1" t="s">
        <v>485</v>
      </c>
      <c r="D472" s="2">
        <v>262700</v>
      </c>
      <c r="E472" s="16">
        <f t="shared" si="22"/>
        <v>7.1599890978468252</v>
      </c>
      <c r="F472" s="16">
        <v>1.87652256961343</v>
      </c>
      <c r="G472" s="2">
        <v>62.4</v>
      </c>
      <c r="H472" s="2">
        <v>28.9</v>
      </c>
      <c r="J472" s="2">
        <v>16392480</v>
      </c>
      <c r="K472" s="2">
        <v>7592030</v>
      </c>
      <c r="M472" s="1" t="s">
        <v>15</v>
      </c>
      <c r="N472" s="1" t="s">
        <v>15</v>
      </c>
    </row>
    <row r="473" spans="1:14" x14ac:dyDescent="0.3">
      <c r="A473" s="1" t="s">
        <v>486</v>
      </c>
      <c r="B473" s="7">
        <v>1</v>
      </c>
      <c r="C473" s="1" t="s">
        <v>486</v>
      </c>
      <c r="D473" s="2">
        <v>46800</v>
      </c>
      <c r="E473" s="16">
        <f t="shared" si="22"/>
        <v>1.275551921504497</v>
      </c>
      <c r="F473" s="16">
        <v>0.33430246006055703</v>
      </c>
      <c r="G473" s="2">
        <v>62.1</v>
      </c>
      <c r="H473" s="2">
        <v>12.5</v>
      </c>
      <c r="I473" s="2">
        <v>0.75</v>
      </c>
      <c r="J473" s="2">
        <v>2906280</v>
      </c>
      <c r="K473" s="2">
        <v>585000</v>
      </c>
      <c r="L473" s="2">
        <v>35100</v>
      </c>
      <c r="M473" s="1" t="s">
        <v>15</v>
      </c>
      <c r="N473" s="1" t="s">
        <v>15</v>
      </c>
    </row>
    <row r="474" spans="1:14" x14ac:dyDescent="0.3">
      <c r="A474" s="1" t="s">
        <v>487</v>
      </c>
      <c r="B474" s="7" t="s">
        <v>497</v>
      </c>
      <c r="C474" s="1" t="s">
        <v>486</v>
      </c>
      <c r="D474" s="2">
        <v>1300</v>
      </c>
      <c r="E474" s="16">
        <f t="shared" si="22"/>
        <v>3.5431997819569364E-2</v>
      </c>
      <c r="F474" s="16">
        <v>9.2861794461265995E-3</v>
      </c>
      <c r="G474" s="2">
        <v>62.1</v>
      </c>
      <c r="H474" s="2">
        <v>12.5</v>
      </c>
      <c r="I474" s="2">
        <v>0.75</v>
      </c>
      <c r="J474" s="2">
        <v>80730</v>
      </c>
      <c r="K474" s="2">
        <v>16250</v>
      </c>
      <c r="L474" s="2">
        <v>975</v>
      </c>
      <c r="M474" s="1" t="s">
        <v>15</v>
      </c>
      <c r="N474" s="1" t="s">
        <v>15</v>
      </c>
    </row>
    <row r="475" spans="1:14" x14ac:dyDescent="0.3">
      <c r="A475" s="1" t="s">
        <v>488</v>
      </c>
      <c r="B475" s="7" t="s">
        <v>497</v>
      </c>
      <c r="C475" s="1" t="s">
        <v>486</v>
      </c>
      <c r="D475" s="2">
        <v>600</v>
      </c>
      <c r="E475" s="16">
        <f t="shared" si="22"/>
        <v>1.6353229762878167E-2</v>
      </c>
      <c r="F475" s="16">
        <v>4.2859289751353497E-3</v>
      </c>
      <c r="G475" s="2">
        <v>62.1</v>
      </c>
      <c r="H475" s="2">
        <v>12.5</v>
      </c>
      <c r="I475" s="2">
        <v>0.75</v>
      </c>
      <c r="J475" s="2">
        <v>37260</v>
      </c>
      <c r="K475" s="2">
        <v>7500</v>
      </c>
      <c r="L475" s="2">
        <v>450</v>
      </c>
      <c r="M475" s="1" t="s">
        <v>15</v>
      </c>
      <c r="N475" s="1" t="s">
        <v>15</v>
      </c>
    </row>
    <row r="476" spans="1:14" x14ac:dyDescent="0.3">
      <c r="A476" s="1" t="s">
        <v>489</v>
      </c>
      <c r="B476" s="7" t="s">
        <v>497</v>
      </c>
      <c r="C476" s="1" t="s">
        <v>486</v>
      </c>
      <c r="D476" s="2">
        <v>16300</v>
      </c>
      <c r="E476" s="16">
        <f t="shared" si="22"/>
        <v>0.44426274189152359</v>
      </c>
      <c r="F476" s="16">
        <v>0.11643440382450999</v>
      </c>
      <c r="G476" s="2">
        <v>62.1</v>
      </c>
      <c r="H476" s="2">
        <v>12.5</v>
      </c>
      <c r="I476" s="2">
        <v>0.75</v>
      </c>
      <c r="J476" s="2">
        <v>1012230</v>
      </c>
      <c r="K476" s="2">
        <v>203750</v>
      </c>
      <c r="L476" s="2">
        <v>12225</v>
      </c>
      <c r="M476" s="1" t="s">
        <v>15</v>
      </c>
      <c r="N476" s="1" t="s">
        <v>15</v>
      </c>
    </row>
    <row r="477" spans="1:14" x14ac:dyDescent="0.3">
      <c r="A477" s="1" t="s">
        <v>490</v>
      </c>
      <c r="B477" s="7" t="s">
        <v>502</v>
      </c>
      <c r="C477" s="1" t="s">
        <v>15</v>
      </c>
      <c r="D477" s="2">
        <v>24900</v>
      </c>
      <c r="E477" s="16">
        <f t="shared" si="22"/>
        <v>0.67865903515944392</v>
      </c>
      <c r="F477" s="16">
        <v>0.17786605246811699</v>
      </c>
      <c r="M477" s="1" t="s">
        <v>15</v>
      </c>
      <c r="N477" s="1" t="s">
        <v>15</v>
      </c>
    </row>
    <row r="478" spans="1:14" x14ac:dyDescent="0.3">
      <c r="A478" s="1" t="s">
        <v>491</v>
      </c>
      <c r="B478" s="7">
        <v>1</v>
      </c>
      <c r="C478" s="1" t="s">
        <v>491</v>
      </c>
      <c r="D478" s="2">
        <v>2600</v>
      </c>
      <c r="E478" s="16">
        <f t="shared" si="22"/>
        <v>7.0863995639138727E-2</v>
      </c>
      <c r="F478" s="16">
        <v>1.8572358892253199E-2</v>
      </c>
      <c r="G478" s="2">
        <v>209</v>
      </c>
      <c r="H478" s="2">
        <v>16.399999999999999</v>
      </c>
      <c r="I478" s="2">
        <v>1.46</v>
      </c>
      <c r="J478" s="2">
        <v>543400</v>
      </c>
      <c r="K478" s="2">
        <v>42640</v>
      </c>
      <c r="L478" s="2">
        <v>3796</v>
      </c>
      <c r="M478" s="1" t="s">
        <v>15</v>
      </c>
      <c r="N478" s="1" t="s">
        <v>15</v>
      </c>
    </row>
    <row r="479" spans="1:14" x14ac:dyDescent="0.3">
      <c r="A479" s="1" t="s">
        <v>492</v>
      </c>
      <c r="B479" s="7">
        <v>1</v>
      </c>
      <c r="C479" s="1" t="s">
        <v>492</v>
      </c>
      <c r="D479" s="2">
        <v>0</v>
      </c>
      <c r="E479" s="16">
        <f t="shared" si="22"/>
        <v>0</v>
      </c>
      <c r="F479" s="16">
        <v>0</v>
      </c>
      <c r="G479" s="2">
        <v>318</v>
      </c>
      <c r="H479" s="2">
        <v>15</v>
      </c>
      <c r="J479" s="2">
        <v>0</v>
      </c>
      <c r="K479" s="2">
        <v>0</v>
      </c>
      <c r="M479" s="1" t="s">
        <v>15</v>
      </c>
      <c r="N479" s="1" t="s">
        <v>15</v>
      </c>
    </row>
    <row r="480" spans="1:14" x14ac:dyDescent="0.3">
      <c r="A480" s="1" t="s">
        <v>493</v>
      </c>
      <c r="B480" s="7">
        <v>1</v>
      </c>
      <c r="C480" s="1" t="s">
        <v>493</v>
      </c>
      <c r="D480" s="2">
        <v>20600</v>
      </c>
      <c r="E480" s="16">
        <f t="shared" si="22"/>
        <v>0.5614608885254837</v>
      </c>
      <c r="F480" s="16">
        <v>0.14715022814631401</v>
      </c>
      <c r="G480" s="2">
        <v>95.9</v>
      </c>
      <c r="H480" s="2">
        <v>14.8</v>
      </c>
      <c r="J480" s="2">
        <v>1975540</v>
      </c>
      <c r="K480" s="2">
        <v>304880</v>
      </c>
      <c r="M480" s="1" t="s">
        <v>15</v>
      </c>
      <c r="N480" s="1" t="s">
        <v>15</v>
      </c>
    </row>
    <row r="481" spans="1:14" x14ac:dyDescent="0.3">
      <c r="A481" s="1" t="s">
        <v>494</v>
      </c>
      <c r="B481" s="7">
        <v>3</v>
      </c>
      <c r="C481" s="1" t="s">
        <v>494</v>
      </c>
      <c r="D481" s="2">
        <v>251400</v>
      </c>
      <c r="E481" s="16">
        <f t="shared" si="22"/>
        <v>6.8520032706459526</v>
      </c>
      <c r="F481" s="16">
        <v>1.7958042405817101</v>
      </c>
      <c r="G481" s="2">
        <v>63.8</v>
      </c>
      <c r="H481" s="2">
        <v>16</v>
      </c>
      <c r="J481" s="2">
        <v>16039320</v>
      </c>
      <c r="K481" s="2">
        <v>4022400</v>
      </c>
      <c r="M481" s="1" t="s">
        <v>15</v>
      </c>
      <c r="N481" s="1" t="s">
        <v>15</v>
      </c>
    </row>
    <row r="482" spans="1:14" ht="43.2" x14ac:dyDescent="0.3">
      <c r="A482" s="1" t="s">
        <v>495</v>
      </c>
      <c r="B482" s="7">
        <v>1</v>
      </c>
      <c r="C482" s="1" t="s">
        <v>495</v>
      </c>
      <c r="D482" s="2">
        <v>132200</v>
      </c>
      <c r="E482" s="16">
        <f t="shared" si="22"/>
        <v>3.6031616244208231</v>
      </c>
      <c r="F482" s="16">
        <v>0.94433301752148902</v>
      </c>
      <c r="G482" s="2">
        <v>35.700000000000003</v>
      </c>
      <c r="H482" s="2">
        <v>18.5</v>
      </c>
      <c r="J482" s="2">
        <v>4719540</v>
      </c>
      <c r="K482" s="2">
        <v>2445700</v>
      </c>
      <c r="M482" s="1" t="s">
        <v>12</v>
      </c>
      <c r="N482" s="1" t="s">
        <v>57</v>
      </c>
    </row>
    <row r="483" spans="1:14" ht="43.2" x14ac:dyDescent="0.3">
      <c r="A483" s="1" t="s">
        <v>496</v>
      </c>
      <c r="B483" s="7">
        <v>1</v>
      </c>
      <c r="C483" s="1" t="s">
        <v>496</v>
      </c>
      <c r="D483" s="2">
        <v>98400</v>
      </c>
      <c r="E483" s="16">
        <f t="shared" si="22"/>
        <v>2.6819296811120195</v>
      </c>
      <c r="F483" s="16">
        <v>0.70289235192219801</v>
      </c>
      <c r="G483" s="2">
        <v>27.5</v>
      </c>
      <c r="H483" s="2">
        <v>11.4</v>
      </c>
      <c r="J483" s="2">
        <v>2706000</v>
      </c>
      <c r="K483" s="2">
        <v>1121760</v>
      </c>
      <c r="M483" s="1" t="s">
        <v>12</v>
      </c>
      <c r="N483" s="1" t="s">
        <v>59</v>
      </c>
    </row>
    <row r="484" spans="1:14" s="3" customFormat="1" x14ac:dyDescent="0.3">
      <c r="A484" s="4" t="s">
        <v>517</v>
      </c>
      <c r="B484" s="6"/>
      <c r="C484" s="4"/>
      <c r="D484" s="5">
        <f>SUM(D446:D483)</f>
        <v>3669000</v>
      </c>
      <c r="E484" s="17">
        <f>(SUM(D446:D450,D452:D460,D462:D476,D478:D483)/D484)*100</f>
        <v>83.096211501771606</v>
      </c>
      <c r="F484" s="17">
        <f>SUM(F446:F483)</f>
        <v>26.208455682952678</v>
      </c>
      <c r="G484" s="5"/>
      <c r="H484" s="5"/>
      <c r="I484" s="5"/>
      <c r="J484" s="5">
        <f>(SUM(J446:J483))/1000000000</f>
        <v>0.15143498499999999</v>
      </c>
      <c r="K484" s="5">
        <f>(SUM(K446:K483))/1000000000</f>
        <v>8.3357155000000002E-2</v>
      </c>
      <c r="L484" s="5">
        <f>(SUM(L446:L483))/1000000</f>
        <v>1.9124950000000001</v>
      </c>
      <c r="M484" s="4"/>
      <c r="N484" s="4"/>
    </row>
  </sheetData>
  <pageMargins left="0.7" right="0.7" top="0.75" bottom="0.75" header="0.3" footer="0.3"/>
  <pageSetup orientation="portrait" r:id="rId1"/>
  <ignoredErrors>
    <ignoredError sqref="E42 E86 E168 E203 E244 E286 E321 E367 E403 E484 E44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LoadCalc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Serena Matt</dc:creator>
  <cp:lastModifiedBy>Serena Matt</cp:lastModifiedBy>
  <dcterms:created xsi:type="dcterms:W3CDTF">2018-06-05T21:51:39Z</dcterms:created>
  <dcterms:modified xsi:type="dcterms:W3CDTF">2018-06-06T17:54:35Z</dcterms:modified>
</cp:coreProperties>
</file>